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62C5F62-C925-4FEE-9C56-7259CF71178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 WFP form" sheetId="1" r:id="rId1"/>
    <sheet name=" WFP form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8" i="1"/>
  <c r="V44" i="1"/>
  <c r="AM44" i="1" s="1"/>
  <c r="V45" i="1"/>
  <c r="V46" i="1"/>
  <c r="V47" i="1"/>
  <c r="V48" i="1"/>
  <c r="AM48" i="1" s="1"/>
  <c r="V49" i="1"/>
  <c r="AM49" i="1" s="1"/>
  <c r="V51" i="1"/>
  <c r="AM51" i="1" s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F53" i="1"/>
  <c r="G53" i="1"/>
  <c r="I53" i="1"/>
  <c r="J53" i="1"/>
  <c r="K53" i="1"/>
  <c r="M53" i="1"/>
  <c r="N53" i="1"/>
  <c r="O53" i="1"/>
  <c r="Q53" i="1"/>
  <c r="R53" i="1"/>
  <c r="S53" i="1"/>
  <c r="W53" i="1"/>
  <c r="X53" i="1"/>
  <c r="Y53" i="1"/>
  <c r="AA53" i="1"/>
  <c r="AB53" i="1"/>
  <c r="AC53" i="1"/>
  <c r="AE53" i="1"/>
  <c r="AF53" i="1"/>
  <c r="AG53" i="1"/>
  <c r="AI53" i="1"/>
  <c r="AJ53" i="1"/>
  <c r="AK53" i="1"/>
  <c r="E53" i="1"/>
  <c r="AP42" i="1"/>
  <c r="AP43" i="1"/>
  <c r="AP44" i="1"/>
  <c r="AP45" i="1"/>
  <c r="AP46" i="1"/>
  <c r="AP47" i="1"/>
  <c r="AP48" i="1"/>
  <c r="AP49" i="1"/>
  <c r="AP50" i="1"/>
  <c r="AP51" i="1"/>
  <c r="AP52" i="1"/>
  <c r="AM15" i="1"/>
  <c r="AM37" i="1"/>
  <c r="AM45" i="1"/>
  <c r="AM46" i="1"/>
  <c r="AM47" i="1"/>
  <c r="Z35" i="1"/>
  <c r="Z36" i="1"/>
  <c r="Z37" i="1"/>
  <c r="Z38" i="1"/>
  <c r="Z39" i="1"/>
  <c r="Z40" i="1"/>
  <c r="Z41" i="1"/>
  <c r="Z42" i="1"/>
  <c r="V42" i="1" s="1"/>
  <c r="AM42" i="1" s="1"/>
  <c r="Z43" i="1"/>
  <c r="V43" i="1" s="1"/>
  <c r="AM43" i="1" s="1"/>
  <c r="Z44" i="1"/>
  <c r="Z45" i="1"/>
  <c r="Z46" i="1"/>
  <c r="Z47" i="1"/>
  <c r="Z48" i="1"/>
  <c r="Z49" i="1"/>
  <c r="Z50" i="1"/>
  <c r="V50" i="1" s="1"/>
  <c r="AM50" i="1" s="1"/>
  <c r="Z51" i="1"/>
  <c r="Z52" i="1"/>
  <c r="V52" i="1" s="1"/>
  <c r="AM52" i="1" s="1"/>
  <c r="BE40" i="1" l="1"/>
  <c r="BD40" i="1"/>
  <c r="BC40" i="1"/>
  <c r="BA40" i="1"/>
  <c r="AZ40" i="1"/>
  <c r="AY40" i="1"/>
  <c r="AW40" i="1"/>
  <c r="AV40" i="1"/>
  <c r="AU40" i="1"/>
  <c r="AR40" i="1"/>
  <c r="AQ40" i="1"/>
  <c r="AL40" i="1"/>
  <c r="AH40" i="1"/>
  <c r="AD40" i="1"/>
  <c r="T40" i="1"/>
  <c r="P40" i="1"/>
  <c r="L40" i="1"/>
  <c r="H40" i="1"/>
  <c r="V40" i="1" l="1"/>
  <c r="AM40" i="1" s="1"/>
  <c r="BF40" i="1"/>
  <c r="BB40" i="1"/>
  <c r="U40" i="1"/>
  <c r="AX40" i="1"/>
  <c r="AT40" i="1"/>
  <c r="AN40" i="1"/>
  <c r="AO40" i="1" s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41" i="1"/>
  <c r="AL38" i="1"/>
  <c r="AL39" i="1"/>
  <c r="BF18" i="1"/>
  <c r="AU18" i="1"/>
  <c r="AV18" i="1"/>
  <c r="AW18" i="1"/>
  <c r="AY18" i="1"/>
  <c r="AZ18" i="1"/>
  <c r="BA18" i="1"/>
  <c r="BC18" i="1"/>
  <c r="BD18" i="1"/>
  <c r="BE18" i="1"/>
  <c r="AR18" i="1"/>
  <c r="AS18" i="1"/>
  <c r="AQ18" i="1"/>
  <c r="AQ19" i="1"/>
  <c r="AQ20" i="1"/>
  <c r="AD16" i="1"/>
  <c r="AD17" i="1"/>
  <c r="AD18" i="1"/>
  <c r="AX18" i="1" s="1"/>
  <c r="AD19" i="1"/>
  <c r="AD20" i="1"/>
  <c r="Z17" i="1"/>
  <c r="Z18" i="1"/>
  <c r="AT18" i="1" s="1"/>
  <c r="AH18" i="1"/>
  <c r="BB18" i="1" s="1"/>
  <c r="AH19" i="1"/>
  <c r="AH20" i="1"/>
  <c r="T18" i="1"/>
  <c r="T19" i="1"/>
  <c r="T20" i="1"/>
  <c r="P18" i="1"/>
  <c r="P19" i="1"/>
  <c r="L18" i="1"/>
  <c r="L19" i="1"/>
  <c r="AP40" i="1" l="1"/>
  <c r="AP18" i="1"/>
  <c r="V18" i="1"/>
  <c r="AM18" i="1" s="1"/>
  <c r="AD15" i="2"/>
  <c r="AD16" i="2"/>
  <c r="J19" i="2"/>
  <c r="AK19" i="2"/>
  <c r="AJ19" i="2"/>
  <c r="AI19" i="2"/>
  <c r="AG19" i="2"/>
  <c r="AF19" i="2"/>
  <c r="AE19" i="2"/>
  <c r="AC19" i="2"/>
  <c r="AB19" i="2"/>
  <c r="AA19" i="2"/>
  <c r="Y19" i="2"/>
  <c r="X19" i="2"/>
  <c r="W19" i="2"/>
  <c r="S19" i="2"/>
  <c r="R19" i="2"/>
  <c r="Q19" i="2"/>
  <c r="M19" i="2"/>
  <c r="I19" i="2"/>
  <c r="G19" i="2"/>
  <c r="F19" i="2"/>
  <c r="E19" i="2"/>
  <c r="H17" i="2"/>
  <c r="BE16" i="2"/>
  <c r="BD16" i="2"/>
  <c r="BC16" i="2"/>
  <c r="BA16" i="2"/>
  <c r="AZ16" i="2"/>
  <c r="AY16" i="2"/>
  <c r="AW16" i="2"/>
  <c r="AV16" i="2"/>
  <c r="AU16" i="2"/>
  <c r="AS16" i="2"/>
  <c r="AR16" i="2"/>
  <c r="AQ16" i="2"/>
  <c r="AL16" i="2"/>
  <c r="AH16" i="2"/>
  <c r="Z16" i="2"/>
  <c r="T16" i="2"/>
  <c r="P16" i="2"/>
  <c r="L16" i="2"/>
  <c r="H16" i="2"/>
  <c r="BE15" i="2"/>
  <c r="BD15" i="2"/>
  <c r="BC15" i="2"/>
  <c r="BA15" i="2"/>
  <c r="AZ15" i="2"/>
  <c r="AY15" i="2"/>
  <c r="AW15" i="2"/>
  <c r="AV15" i="2"/>
  <c r="AU15" i="2"/>
  <c r="AS15" i="2"/>
  <c r="AR15" i="2"/>
  <c r="AQ15" i="2"/>
  <c r="AL15" i="2"/>
  <c r="AH15" i="2"/>
  <c r="Z15" i="2"/>
  <c r="T15" i="2"/>
  <c r="P15" i="2"/>
  <c r="L15" i="2"/>
  <c r="H15" i="2"/>
  <c r="BE14" i="2"/>
  <c r="BD14" i="2"/>
  <c r="BC14" i="2"/>
  <c r="BA14" i="2"/>
  <c r="AZ14" i="2"/>
  <c r="AY14" i="2"/>
  <c r="AW14" i="2"/>
  <c r="AV14" i="2"/>
  <c r="AU14" i="2"/>
  <c r="AS14" i="2"/>
  <c r="AR14" i="2"/>
  <c r="AQ14" i="2"/>
  <c r="AL14" i="2"/>
  <c r="AH14" i="2"/>
  <c r="AD14" i="2"/>
  <c r="Z14" i="2"/>
  <c r="T14" i="2"/>
  <c r="P14" i="2"/>
  <c r="L14" i="2"/>
  <c r="H14" i="2"/>
  <c r="AP10" i="2"/>
  <c r="V10" i="2"/>
  <c r="E10" i="2"/>
  <c r="AN18" i="1" l="1"/>
  <c r="AO18" i="1" s="1"/>
  <c r="AX16" i="2"/>
  <c r="AT16" i="2"/>
  <c r="BF16" i="2"/>
  <c r="AX15" i="2"/>
  <c r="BB16" i="2"/>
  <c r="V16" i="2"/>
  <c r="AM16" i="2" s="1"/>
  <c r="AN16" i="2" s="1"/>
  <c r="AO16" i="2" s="1"/>
  <c r="V15" i="2"/>
  <c r="AM15" i="2" s="1"/>
  <c r="AN15" i="2" s="1"/>
  <c r="AO15" i="2" s="1"/>
  <c r="AT15" i="2"/>
  <c r="T19" i="2"/>
  <c r="AZ19" i="2"/>
  <c r="Z19" i="2"/>
  <c r="BE19" i="2"/>
  <c r="AV19" i="2"/>
  <c r="U15" i="2"/>
  <c r="U16" i="2"/>
  <c r="AR19" i="2"/>
  <c r="AW19" i="2"/>
  <c r="P19" i="2"/>
  <c r="BD19" i="2"/>
  <c r="AS19" i="2"/>
  <c r="BB15" i="2"/>
  <c r="BA19" i="2"/>
  <c r="AD19" i="2"/>
  <c r="BF15" i="2"/>
  <c r="AQ19" i="2"/>
  <c r="AU19" i="2"/>
  <c r="AY19" i="2"/>
  <c r="BC19" i="2"/>
  <c r="H19" i="2"/>
  <c r="U14" i="2"/>
  <c r="AH19" i="2"/>
  <c r="L19" i="2"/>
  <c r="V14" i="2"/>
  <c r="AL19" i="2"/>
  <c r="AT14" i="2"/>
  <c r="AX14" i="2"/>
  <c r="BB14" i="2"/>
  <c r="BF14" i="2"/>
  <c r="H16" i="1"/>
  <c r="H17" i="1"/>
  <c r="H18" i="1"/>
  <c r="U18" i="1" s="1"/>
  <c r="H19" i="1"/>
  <c r="U19" i="1" s="1"/>
  <c r="AP16" i="2" l="1"/>
  <c r="AP15" i="2"/>
  <c r="AX19" i="2"/>
  <c r="U19" i="2"/>
  <c r="AT19" i="2"/>
  <c r="AP14" i="2"/>
  <c r="BF19" i="2"/>
  <c r="BB19" i="2"/>
  <c r="V19" i="2"/>
  <c r="AM14" i="2"/>
  <c r="AP19" i="2" l="1"/>
  <c r="AM19" i="2"/>
  <c r="AN14" i="2"/>
  <c r="AN19" i="2" s="1"/>
  <c r="AH16" i="1"/>
  <c r="AH17" i="1"/>
  <c r="V17" i="1" s="1"/>
  <c r="AM17" i="1" s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41" i="1"/>
  <c r="AH38" i="1"/>
  <c r="AH39" i="1"/>
  <c r="T16" i="1"/>
  <c r="T17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41" i="1"/>
  <c r="T38" i="1"/>
  <c r="T39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41" i="1"/>
  <c r="P38" i="1"/>
  <c r="P39" i="1"/>
  <c r="L16" i="1"/>
  <c r="L17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41" i="1"/>
  <c r="L38" i="1"/>
  <c r="L3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41" i="1"/>
  <c r="H38" i="1"/>
  <c r="H39" i="1"/>
  <c r="H20" i="1"/>
  <c r="U16" i="1" l="1"/>
  <c r="U39" i="1"/>
  <c r="U27" i="1"/>
  <c r="U20" i="1"/>
  <c r="U34" i="1"/>
  <c r="U30" i="1"/>
  <c r="U26" i="1"/>
  <c r="U22" i="1"/>
  <c r="U23" i="1"/>
  <c r="U41" i="1"/>
  <c r="U33" i="1"/>
  <c r="U29" i="1"/>
  <c r="U38" i="1"/>
  <c r="U28" i="1"/>
  <c r="U17" i="1"/>
  <c r="U35" i="1"/>
  <c r="U31" i="1"/>
  <c r="U32" i="1"/>
  <c r="U36" i="1"/>
  <c r="U24" i="1"/>
  <c r="U25" i="1"/>
  <c r="U21" i="1"/>
  <c r="AO14" i="2"/>
  <c r="AO19" i="2" s="1"/>
  <c r="BE16" i="1"/>
  <c r="BE17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41" i="1"/>
  <c r="BE38" i="1"/>
  <c r="BE39" i="1"/>
  <c r="BD16" i="1"/>
  <c r="BD17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41" i="1"/>
  <c r="BD38" i="1"/>
  <c r="BD39" i="1"/>
  <c r="BC16" i="1"/>
  <c r="BC17" i="1"/>
  <c r="BC19" i="1"/>
  <c r="BF19" i="1" s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41" i="1"/>
  <c r="BC38" i="1"/>
  <c r="BC39" i="1"/>
  <c r="BA16" i="1"/>
  <c r="BA17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41" i="1"/>
  <c r="BA38" i="1"/>
  <c r="BA39" i="1"/>
  <c r="AZ16" i="1"/>
  <c r="AZ17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41" i="1"/>
  <c r="AZ38" i="1"/>
  <c r="AZ39" i="1"/>
  <c r="AY16" i="1"/>
  <c r="AY17" i="1"/>
  <c r="AY19" i="1"/>
  <c r="AY20" i="1"/>
  <c r="AY21" i="1"/>
  <c r="AY22" i="1"/>
  <c r="AY23" i="1"/>
  <c r="AY24" i="1"/>
  <c r="AY25" i="1"/>
  <c r="AY26" i="1"/>
  <c r="BB26" i="1" s="1"/>
  <c r="AY27" i="1"/>
  <c r="AY28" i="1"/>
  <c r="AY29" i="1"/>
  <c r="AY30" i="1"/>
  <c r="AY31" i="1"/>
  <c r="AY32" i="1"/>
  <c r="AY33" i="1"/>
  <c r="AY34" i="1"/>
  <c r="BB34" i="1" s="1"/>
  <c r="AY35" i="1"/>
  <c r="AY36" i="1"/>
  <c r="AY41" i="1"/>
  <c r="AY38" i="1"/>
  <c r="AY39" i="1"/>
  <c r="AW16" i="1"/>
  <c r="AW17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41" i="1"/>
  <c r="AW38" i="1"/>
  <c r="AW39" i="1"/>
  <c r="AV16" i="1"/>
  <c r="AV17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41" i="1"/>
  <c r="AV38" i="1"/>
  <c r="AV39" i="1"/>
  <c r="AU16" i="1"/>
  <c r="AU17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41" i="1"/>
  <c r="AU38" i="1"/>
  <c r="AU39" i="1"/>
  <c r="AS16" i="1"/>
  <c r="AS17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R16" i="1"/>
  <c r="AR17" i="1"/>
  <c r="AR19" i="1"/>
  <c r="AT19" i="1" s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41" i="1"/>
  <c r="AR38" i="1"/>
  <c r="AR39" i="1"/>
  <c r="AQ16" i="1"/>
  <c r="AQ17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41" i="1"/>
  <c r="AQ38" i="1"/>
  <c r="AQ39" i="1"/>
  <c r="Z16" i="1"/>
  <c r="V16" i="1" s="1"/>
  <c r="AM16" i="1" s="1"/>
  <c r="Z19" i="1"/>
  <c r="V19" i="1" s="1"/>
  <c r="AM19" i="1" s="1"/>
  <c r="Z20" i="1"/>
  <c r="V20" i="1" s="1"/>
  <c r="AM20" i="1" s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AD23" i="1"/>
  <c r="BF39" i="1" l="1"/>
  <c r="BF35" i="1"/>
  <c r="AT20" i="1"/>
  <c r="BB41" i="1"/>
  <c r="AX35" i="1"/>
  <c r="AX31" i="1"/>
  <c r="AX27" i="1"/>
  <c r="BF29" i="1"/>
  <c r="BB29" i="1"/>
  <c r="BF38" i="1"/>
  <c r="AX34" i="1"/>
  <c r="AX30" i="1"/>
  <c r="AX26" i="1"/>
  <c r="BB39" i="1"/>
  <c r="BB35" i="1"/>
  <c r="BB27" i="1"/>
  <c r="BF36" i="1"/>
  <c r="AT29" i="1"/>
  <c r="AT25" i="1"/>
  <c r="BB32" i="1"/>
  <c r="BB24" i="1"/>
  <c r="AT39" i="1"/>
  <c r="BB38" i="1"/>
  <c r="V23" i="1"/>
  <c r="AT31" i="1"/>
  <c r="AT23" i="1"/>
  <c r="BF16" i="1"/>
  <c r="BB36" i="1"/>
  <c r="BB28" i="1"/>
  <c r="AT35" i="1"/>
  <c r="AT27" i="1"/>
  <c r="AT41" i="1"/>
  <c r="AT21" i="1"/>
  <c r="AX19" i="1"/>
  <c r="AX38" i="1"/>
  <c r="AX36" i="1"/>
  <c r="AX32" i="1"/>
  <c r="AX28" i="1"/>
  <c r="AX24" i="1"/>
  <c r="AN19" i="1"/>
  <c r="AO19" i="1" s="1"/>
  <c r="AX39" i="1"/>
  <c r="AX41" i="1"/>
  <c r="AX33" i="1"/>
  <c r="AX29" i="1"/>
  <c r="AX25" i="1"/>
  <c r="BB17" i="1"/>
  <c r="BF34" i="1"/>
  <c r="BF31" i="1"/>
  <c r="BF27" i="1"/>
  <c r="BF23" i="1"/>
  <c r="BF20" i="1"/>
  <c r="AT33" i="1"/>
  <c r="AN20" i="1"/>
  <c r="AO20" i="1" s="1"/>
  <c r="AT34" i="1"/>
  <c r="AT30" i="1"/>
  <c r="AT26" i="1"/>
  <c r="AT22" i="1"/>
  <c r="AT16" i="1"/>
  <c r="AX20" i="1"/>
  <c r="AX17" i="1"/>
  <c r="BF33" i="1"/>
  <c r="AN17" i="1"/>
  <c r="AO17" i="1" s="1"/>
  <c r="AX23" i="1"/>
  <c r="AX16" i="1"/>
  <c r="BB31" i="1"/>
  <c r="BB23" i="1"/>
  <c r="BB16" i="1"/>
  <c r="BF30" i="1"/>
  <c r="BF26" i="1"/>
  <c r="BF22" i="1"/>
  <c r="AT38" i="1"/>
  <c r="AT36" i="1"/>
  <c r="AT32" i="1"/>
  <c r="AT28" i="1"/>
  <c r="AT24" i="1"/>
  <c r="AT17" i="1"/>
  <c r="AX22" i="1"/>
  <c r="BB30" i="1"/>
  <c r="BB22" i="1"/>
  <c r="BB20" i="1"/>
  <c r="BF41" i="1"/>
  <c r="BF25" i="1"/>
  <c r="BF21" i="1"/>
  <c r="AN16" i="1"/>
  <c r="AO16" i="1" s="1"/>
  <c r="AX21" i="1"/>
  <c r="BB33" i="1"/>
  <c r="BB25" i="1"/>
  <c r="BB21" i="1"/>
  <c r="BB19" i="1"/>
  <c r="BF32" i="1"/>
  <c r="BF28" i="1"/>
  <c r="BF24" i="1"/>
  <c r="BF17" i="1"/>
  <c r="AD39" i="1"/>
  <c r="V39" i="1" s="1"/>
  <c r="AM39" i="1" s="1"/>
  <c r="AD36" i="1"/>
  <c r="V36" i="1" s="1"/>
  <c r="AD35" i="1"/>
  <c r="V35" i="1" s="1"/>
  <c r="AD34" i="1"/>
  <c r="V34" i="1" s="1"/>
  <c r="AM34" i="1" s="1"/>
  <c r="AD38" i="1"/>
  <c r="V38" i="1" s="1"/>
  <c r="AM38" i="1" s="1"/>
  <c r="AD41" i="1"/>
  <c r="V41" i="1" s="1"/>
  <c r="AM41" i="1" s="1"/>
  <c r="AD33" i="1"/>
  <c r="V33" i="1" s="1"/>
  <c r="AM33" i="1" s="1"/>
  <c r="AD32" i="1"/>
  <c r="V32" i="1" s="1"/>
  <c r="AM32" i="1" s="1"/>
  <c r="AD31" i="1"/>
  <c r="V31" i="1" s="1"/>
  <c r="AM31" i="1" s="1"/>
  <c r="AD30" i="1"/>
  <c r="V30" i="1" s="1"/>
  <c r="AM30" i="1" s="1"/>
  <c r="AD29" i="1"/>
  <c r="V29" i="1" s="1"/>
  <c r="AM29" i="1" s="1"/>
  <c r="AD28" i="1"/>
  <c r="V28" i="1" s="1"/>
  <c r="AM28" i="1" s="1"/>
  <c r="AD27" i="1"/>
  <c r="V27" i="1" s="1"/>
  <c r="AM27" i="1" s="1"/>
  <c r="AD26" i="1"/>
  <c r="V26" i="1" s="1"/>
  <c r="AM26" i="1" s="1"/>
  <c r="AD25" i="1"/>
  <c r="V25" i="1" s="1"/>
  <c r="AM25" i="1" s="1"/>
  <c r="AD24" i="1"/>
  <c r="V24" i="1" s="1"/>
  <c r="AM24" i="1" s="1"/>
  <c r="AD22" i="1"/>
  <c r="V22" i="1" s="1"/>
  <c r="AM22" i="1" s="1"/>
  <c r="AD21" i="1"/>
  <c r="V21" i="1" s="1"/>
  <c r="AM21" i="1" s="1"/>
  <c r="BE14" i="1"/>
  <c r="BE53" i="1" s="1"/>
  <c r="BD14" i="1"/>
  <c r="BD53" i="1" s="1"/>
  <c r="BC14" i="1"/>
  <c r="BC53" i="1" s="1"/>
  <c r="BA14" i="1"/>
  <c r="BA53" i="1" s="1"/>
  <c r="AZ14" i="1"/>
  <c r="AZ53" i="1" s="1"/>
  <c r="AY14" i="1"/>
  <c r="AY53" i="1" s="1"/>
  <c r="AW14" i="1"/>
  <c r="AW53" i="1" s="1"/>
  <c r="AV14" i="1"/>
  <c r="AV53" i="1" s="1"/>
  <c r="AU14" i="1"/>
  <c r="AU53" i="1" s="1"/>
  <c r="AS14" i="1"/>
  <c r="AS53" i="1" s="1"/>
  <c r="AR14" i="1"/>
  <c r="AR53" i="1" s="1"/>
  <c r="AQ14" i="1"/>
  <c r="AQ53" i="1" s="1"/>
  <c r="AL14" i="1"/>
  <c r="AL53" i="1" s="1"/>
  <c r="AH14" i="1"/>
  <c r="AH53" i="1" s="1"/>
  <c r="AD14" i="1"/>
  <c r="Z14" i="1"/>
  <c r="Z53" i="1" s="1"/>
  <c r="T14" i="1"/>
  <c r="T53" i="1" s="1"/>
  <c r="P14" i="1"/>
  <c r="P53" i="1" s="1"/>
  <c r="L14" i="1"/>
  <c r="L53" i="1" s="1"/>
  <c r="H14" i="1"/>
  <c r="H53" i="1" s="1"/>
  <c r="AP10" i="1"/>
  <c r="V10" i="1"/>
  <c r="E10" i="1"/>
  <c r="AM35" i="1" l="1"/>
  <c r="AN35" i="1" s="1"/>
  <c r="AO35" i="1" s="1"/>
  <c r="AM36" i="1"/>
  <c r="AN36" i="1" s="1"/>
  <c r="AO36" i="1" s="1"/>
  <c r="AP41" i="1"/>
  <c r="AM23" i="1"/>
  <c r="AN23" i="1" s="1"/>
  <c r="AO23" i="1" s="1"/>
  <c r="AD53" i="1"/>
  <c r="AP19" i="1"/>
  <c r="AP16" i="1"/>
  <c r="AP20" i="1"/>
  <c r="AP17" i="1"/>
  <c r="AN34" i="1"/>
  <c r="AO34" i="1" s="1"/>
  <c r="AN25" i="1"/>
  <c r="AO25" i="1" s="1"/>
  <c r="AN33" i="1"/>
  <c r="AO33" i="1" s="1"/>
  <c r="AN39" i="1"/>
  <c r="AO39" i="1" s="1"/>
  <c r="AN30" i="1"/>
  <c r="AO30" i="1" s="1"/>
  <c r="AN22" i="1"/>
  <c r="AO22" i="1" s="1"/>
  <c r="AN27" i="1"/>
  <c r="AO27" i="1" s="1"/>
  <c r="AN31" i="1"/>
  <c r="AO31" i="1" s="1"/>
  <c r="AN29" i="1"/>
  <c r="AO29" i="1" s="1"/>
  <c r="AN38" i="1"/>
  <c r="AO38" i="1" s="1"/>
  <c r="AN26" i="1"/>
  <c r="AO26" i="1" s="1"/>
  <c r="AN32" i="1"/>
  <c r="AO32" i="1" s="1"/>
  <c r="AN21" i="1"/>
  <c r="AO21" i="1" s="1"/>
  <c r="AN41" i="1"/>
  <c r="AN24" i="1"/>
  <c r="AO24" i="1" s="1"/>
  <c r="AN28" i="1"/>
  <c r="AO28" i="1" s="1"/>
  <c r="AP23" i="1"/>
  <c r="V14" i="1"/>
  <c r="BF14" i="1"/>
  <c r="BF53" i="1" s="1"/>
  <c r="AX14" i="1"/>
  <c r="AX53" i="1" s="1"/>
  <c r="AT14" i="1"/>
  <c r="AT53" i="1" s="1"/>
  <c r="U14" i="1"/>
  <c r="U53" i="1" s="1"/>
  <c r="BB14" i="1"/>
  <c r="BB53" i="1" s="1"/>
  <c r="AM14" i="1" l="1"/>
  <c r="AM53" i="1" s="1"/>
  <c r="V53" i="1"/>
  <c r="AO41" i="1"/>
  <c r="AP34" i="1"/>
  <c r="AP35" i="1"/>
  <c r="AP22" i="1"/>
  <c r="AP38" i="1"/>
  <c r="AP39" i="1"/>
  <c r="AP21" i="1"/>
  <c r="AP27" i="1"/>
  <c r="AP25" i="1"/>
  <c r="AP33" i="1"/>
  <c r="AP29" i="1"/>
  <c r="AP28" i="1"/>
  <c r="AP26" i="1"/>
  <c r="AP30" i="1"/>
  <c r="AP31" i="1"/>
  <c r="AP36" i="1"/>
  <c r="AP32" i="1"/>
  <c r="AN14" i="1"/>
  <c r="AO14" i="1" s="1"/>
  <c r="AP24" i="1"/>
  <c r="AP14" i="1"/>
  <c r="AO53" i="1" l="1"/>
  <c r="AN53" i="1"/>
  <c r="AP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BUDGET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BUDGET:</t>
        </r>
        <r>
          <rPr>
            <sz val="9"/>
            <color indexed="81"/>
            <rFont val="Tahoma"/>
            <charset val="1"/>
          </rPr>
          <t xml:space="preserve">
SAMPLE oNLY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BUDGET</author>
  </authors>
  <commentList>
    <comment ref="A10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BUDGET:</t>
        </r>
        <r>
          <rPr>
            <sz val="9"/>
            <color indexed="81"/>
            <rFont val="Tahoma"/>
            <charset val="1"/>
          </rPr>
          <t xml:space="preserve">
SAMPLE oNLY</t>
        </r>
      </text>
    </comment>
  </commentList>
</comments>
</file>

<file path=xl/sharedStrings.xml><?xml version="1.0" encoding="utf-8"?>
<sst xmlns="http://schemas.openxmlformats.org/spreadsheetml/2006/main" count="325" uniqueCount="170">
  <si>
    <t>Department of Education</t>
  </si>
  <si>
    <t>Region V</t>
  </si>
  <si>
    <t xml:space="preserve">Division Of Camarines Sur </t>
  </si>
  <si>
    <t>Programs/ Projects</t>
  </si>
  <si>
    <t>Output</t>
  </si>
  <si>
    <t>Activities</t>
  </si>
  <si>
    <t>Performance Indicator (Activity &amp; Output)</t>
  </si>
  <si>
    <t>Total Cash Program</t>
  </si>
  <si>
    <t>Tax Remittance Advice</t>
  </si>
  <si>
    <t>Program, Net of TRA</t>
  </si>
  <si>
    <t>REMARKS</t>
  </si>
  <si>
    <t>Q1</t>
  </si>
  <si>
    <t>Q2</t>
  </si>
  <si>
    <t>Q3</t>
  </si>
  <si>
    <t>Q4</t>
  </si>
  <si>
    <t>Total Physical</t>
  </si>
  <si>
    <t>Total Obligation</t>
  </si>
  <si>
    <t>Total Disbursement</t>
  </si>
  <si>
    <t>Jan.</t>
  </si>
  <si>
    <t>Feb.</t>
  </si>
  <si>
    <t>Mar.</t>
  </si>
  <si>
    <t>Total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</si>
  <si>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</si>
  <si>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</si>
  <si>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</si>
  <si>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</si>
  <si>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</si>
  <si>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</si>
  <si>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</si>
  <si>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</si>
  <si>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</si>
  <si>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310400100003000 -  Operation</t>
  </si>
  <si>
    <t>Overhead</t>
  </si>
  <si>
    <t xml:space="preserve">Fuel Oil and Lubricants </t>
  </si>
  <si>
    <t>Procured Fuel Oil and Lubricants</t>
  </si>
  <si>
    <t>Procurement of Fuel, Oil and Lubricants</t>
  </si>
  <si>
    <t>Supplies</t>
  </si>
  <si>
    <t>Procured Common Supplies/Offices Supplies</t>
  </si>
  <si>
    <t>Common Supplies /Office Supplies</t>
  </si>
  <si>
    <t>Semi-Expendable</t>
  </si>
  <si>
    <t>Semi Expendable  Machinery &amp; Equipment</t>
  </si>
  <si>
    <t>Medical Supplies</t>
  </si>
  <si>
    <t>Procured Medical Supplies</t>
  </si>
  <si>
    <t>Purchase of Medical Supplies</t>
  </si>
  <si>
    <t>Accountable Forms</t>
  </si>
  <si>
    <t>Procured  Accountable Forms</t>
  </si>
  <si>
    <t>Purchase of Accountable Forms</t>
  </si>
  <si>
    <t>Non- Accountable Forms</t>
  </si>
  <si>
    <t>Procured Non - Accountable Forms</t>
  </si>
  <si>
    <t>Purchase of Non - Accountable Forms</t>
  </si>
  <si>
    <t>Postage and Courier</t>
  </si>
  <si>
    <t>Procured Postage and Courier</t>
  </si>
  <si>
    <t>Purchase  of Postage and Courier</t>
  </si>
  <si>
    <t>Printing and Publication</t>
  </si>
  <si>
    <t>Procured Printing and Publication Services</t>
  </si>
  <si>
    <t>Purchase of  Printing and Publication Services</t>
  </si>
  <si>
    <t>Transportation and Delivery Expenses</t>
  </si>
  <si>
    <t>Procured Transportation and Delivery Expenses</t>
  </si>
  <si>
    <t>Fidelity Bond</t>
  </si>
  <si>
    <t xml:space="preserve">Insurance and expenses </t>
  </si>
  <si>
    <t>Posting and payment of fidelity bond</t>
  </si>
  <si>
    <t>Number of fidelity bond paid</t>
  </si>
  <si>
    <t xml:space="preserve">Repair Office Equipment, IT equipment &amp; Furniture &amp; Fixtures - Semi Expendable </t>
  </si>
  <si>
    <t>Office maintenance repair</t>
  </si>
  <si>
    <t>Repair of Office and Other equipment</t>
  </si>
  <si>
    <t>No of Office equipment repaired</t>
  </si>
  <si>
    <t>Repair of School Building &amp; Other Structures</t>
  </si>
  <si>
    <t>Repaired School Buildings &amp; Other Structure</t>
  </si>
  <si>
    <t>Repair School Buildings &amp; Other Structure</t>
  </si>
  <si>
    <t>No of  School Buildings &amp; Other Structure repaired</t>
  </si>
  <si>
    <t>Trainings</t>
  </si>
  <si>
    <t>Attendance to the District,  Division, Regional and national trainings</t>
  </si>
  <si>
    <t>Number of regional /national conferences attended</t>
  </si>
  <si>
    <t>Graduation, Recognition, and Moving up Ceremonies</t>
  </si>
  <si>
    <t>Conducted activities related to Graduation, Recognition, and Moving up Ceremonies</t>
  </si>
  <si>
    <t>Demolition And Relocation</t>
  </si>
  <si>
    <t>Conducted Demolition and Relocation</t>
  </si>
  <si>
    <t>No. of Demolition and Relocation activity conducted</t>
  </si>
  <si>
    <t>Survey Expenses</t>
  </si>
  <si>
    <t>Conducted Survey</t>
  </si>
  <si>
    <t>No. of Survey activity conducted</t>
  </si>
  <si>
    <t xml:space="preserve">Rent of Equipment </t>
  </si>
  <si>
    <t>Equipment rented</t>
  </si>
  <si>
    <t>No. of equipment rented</t>
  </si>
  <si>
    <t>TOTAL</t>
  </si>
  <si>
    <t>Prepared by:</t>
  </si>
  <si>
    <t>Reviewed by:</t>
  </si>
  <si>
    <t>Approved by:</t>
  </si>
  <si>
    <t>`</t>
  </si>
  <si>
    <t>Name and Signature</t>
  </si>
  <si>
    <t>ELMER V. TENA</t>
  </si>
  <si>
    <t>School Head</t>
  </si>
  <si>
    <t>Administrative Officer V- Finance</t>
  </si>
  <si>
    <t>Schools Division Superintendent</t>
  </si>
  <si>
    <t>Date:</t>
  </si>
  <si>
    <t>Date  :</t>
  </si>
  <si>
    <t>F/Y: 2021</t>
  </si>
  <si>
    <t xml:space="preserve">School: </t>
  </si>
  <si>
    <t xml:space="preserve">District: </t>
  </si>
  <si>
    <t>No.  of procurement conducted</t>
  </si>
  <si>
    <t>Procured Non - Common Supplies/Offices Supplies</t>
  </si>
  <si>
    <t>Non- Common Supplies /Office Supplies</t>
  </si>
  <si>
    <t>No. of transportation and delivery expenses paid</t>
  </si>
  <si>
    <t xml:space="preserve">Mobile expenses </t>
  </si>
  <si>
    <t>Electricity Expenses</t>
  </si>
  <si>
    <t>Water Expenses</t>
  </si>
  <si>
    <t>Internet Expenses</t>
  </si>
  <si>
    <t>**</t>
  </si>
  <si>
    <t>Procured Semi Expendable  Machinery, Equipment, Furniture &amp; Fixtures</t>
  </si>
  <si>
    <t>Round off to the nearest peso.</t>
  </si>
  <si>
    <t>Please don't include this when you print.</t>
  </si>
  <si>
    <t>Don’t forget the school ID,  name and district</t>
  </si>
  <si>
    <t>Separate WFP for SHS &amp; JHS</t>
  </si>
  <si>
    <t>Cable, Satelellite, Telegraph &amp; Radio Expenses</t>
  </si>
  <si>
    <t>Printed Learning Modules</t>
  </si>
  <si>
    <t>No. of procurement activities conducted</t>
  </si>
  <si>
    <t>Administrative Cost</t>
  </si>
  <si>
    <t>Payment of Salaries of Contract of Service (COS)</t>
  </si>
  <si>
    <t>No. of Payments made</t>
  </si>
  <si>
    <t>Travel  (Local Travel /foreign)</t>
  </si>
  <si>
    <t>Basic Education- Learning  Continuity Plan</t>
  </si>
  <si>
    <t>No. of   Learning Modules  for BE-LCP reproduced</t>
  </si>
  <si>
    <t>LEARNING ACTION CELLS</t>
  </si>
  <si>
    <t>Coducted LAC Seesions</t>
  </si>
  <si>
    <t>Conducted LAC Sessions</t>
  </si>
  <si>
    <t>No. of   LAC Seesions conducted</t>
  </si>
  <si>
    <t>Print/ Reproduce  Learning Modules  for BE-LCP</t>
  </si>
  <si>
    <t>Capacitated the Schools/SDO Personnel</t>
  </si>
  <si>
    <t>Training and Assistance for EPP/ TLE/ TVL TEACHERS TO OBTAIN NC II AND BECOME TMC-1 HOLDER</t>
  </si>
  <si>
    <t>Capability Building and  Training  for EPP/ TLE/ TVL TEACHERS TO OBTAIN NC II AND BECOME TMC 1 HOLDER</t>
  </si>
  <si>
    <t>Conduct Skills Training-Workshop named “PROJECT SIKAP”
SKILLS FOR INDUSTRY-ALIGNED KNOWLEDGE, ATTITUDE AND PERSPECTIVE intended for Selected Specialization Courses  in EPP/TLE/TVL</t>
  </si>
  <si>
    <t>Number of Skills Training-Workshop conducted</t>
  </si>
  <si>
    <t>Pansangay na Pagsasanay ng Kaguruan sa Filipino- JHS at SHS</t>
  </si>
  <si>
    <t>Naisakatuparang Pansangay na Pagsasanay ng Kaguruan sa Filipino - JHS at SHS</t>
  </si>
  <si>
    <t>Pansangay na Pagsasanay ng Kaguruan sa Filipino sa JHS at SHS sa mga Estratehiya at Paggawa ng Pananaliksik</t>
  </si>
  <si>
    <t>Bilang ng pagsasanay na isasagawa</t>
  </si>
  <si>
    <t>Procurement of ICT System and Equipment to improve the services of the SDO Offices</t>
  </si>
  <si>
    <t xml:space="preserve">Procurement of ICT System &amp; Equipment for the SDO &amp; Schools </t>
  </si>
  <si>
    <t>No. of  procurement conducted</t>
  </si>
  <si>
    <t>Provided ICT System, Equipment &amp; network facility infrastructure in the SDO/Schools of Camarines Sur</t>
  </si>
  <si>
    <t xml:space="preserve"> Brigada Eskwela and Brigada Pagbasa Program</t>
  </si>
  <si>
    <t>Partners/Stakeholders Recognized</t>
  </si>
  <si>
    <t>Conduct Awarding Ceremony for the Stakeholders/partners</t>
  </si>
  <si>
    <t>No. of Awarding Program conducted</t>
  </si>
  <si>
    <t xml:space="preserve"> SIP implementation and review </t>
  </si>
  <si>
    <t>Prepared an enhanced SIP/SRC goal chart, three-year WFP, AIP and M&amp;E plan</t>
  </si>
  <si>
    <t>Training-Workshop on Enhanced School Improvement (SIP) through Project SHARE</t>
  </si>
  <si>
    <t>Number of Training-Workshop conducted on ESIP for School Heads</t>
  </si>
  <si>
    <t xml:space="preserve">Learning and Development programs for all job group through the conduct of Project LEAP: Leadership Enhancement and Advancement Program </t>
  </si>
  <si>
    <t xml:space="preserve">Capacitated School Leaders </t>
  </si>
  <si>
    <t>Conduct of professional development programs for School Leaders (Elementary)</t>
  </si>
  <si>
    <t>No. of professional development program for Elementary School Leaders conducted</t>
  </si>
  <si>
    <t>Conduct of professional development programs for School Leaders (Secondary)</t>
  </si>
  <si>
    <t>No. of professional development program for Secondary School Leaders conducted</t>
  </si>
  <si>
    <t xml:space="preserve">Mechanism on Ease-Access of Collating, Validating and Keeping HRD Data and Professional Development Programs through the conduct of Project DDMs: District Data Managers
</t>
  </si>
  <si>
    <t>Capacitated Data Managers</t>
  </si>
  <si>
    <t>Conduct of Capacity Building for District Data Managers</t>
  </si>
  <si>
    <t>No. of Capacity Building for District Data Managers conducted</t>
  </si>
  <si>
    <t>SBM Level of Practice</t>
  </si>
  <si>
    <t xml:space="preserve">SBM APAT assessment </t>
  </si>
  <si>
    <t>Division Re-Orientation of SBM Level of Practice</t>
  </si>
  <si>
    <t>Number of  re-oriented conducted</t>
  </si>
  <si>
    <t>Interface of 3 functional Division (OSDS, CID, SGOD)</t>
  </si>
  <si>
    <t>Three functional division interfacing</t>
  </si>
  <si>
    <t>Conduct of DMEA/DisMEA Quarterly Conference and reports of Accomplishments</t>
  </si>
  <si>
    <t>No.of DMEA/DisMEA Quarterly Conference and reports of Accomplishments</t>
  </si>
  <si>
    <t>Conduct  Meetings with personnel</t>
  </si>
  <si>
    <t>No. of  meetings conducted for personnel</t>
  </si>
  <si>
    <t>Use Black Ink to be visible to the encoder.</t>
  </si>
  <si>
    <t>NORMA B. SAMANTELA, CESO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</si>
</sst>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rgb="FF000000"/>
      <name val="Calibri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F28A8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0"/>
      </patternFill>
    </fill>
    <fill>
      <patternFill patternType="solid">
        <fgColor theme="7" tint="0.39997558519241921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1" fontId="2" fillId="0" borderId="0" xfId="0" applyNumberFormat="1" applyFont="1" applyFill="1" applyAlignment="1" applyProtection="1">
      <alignment horizontal="center" vertical="center"/>
    </xf>
    <xf numFmtId="43" fontId="2" fillId="0" borderId="0" xfId="0" applyNumberFormat="1" applyFont="1" applyFill="1" applyAlignment="1" applyProtection="1">
      <alignment horizontal="center" vertical="center"/>
    </xf>
    <xf numFmtId="1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43" fontId="4" fillId="0" borderId="0" xfId="0" applyNumberFormat="1" applyFont="1" applyFill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horizontal="center" vertical="center"/>
    </xf>
    <xf numFmtId="1" fontId="5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/>
    </xf>
    <xf numFmtId="43" fontId="9" fillId="2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Fill="1" applyBorder="1" applyAlignment="1" applyProtection="1">
      <alignment horizontal="center" vertical="center"/>
    </xf>
    <xf numFmtId="39" fontId="12" fillId="0" borderId="1" xfId="0" applyNumberFormat="1" applyFont="1" applyFill="1" applyBorder="1" applyAlignment="1" applyProtection="1">
      <alignment horizontal="right" vertical="center" wrapText="1"/>
    </xf>
    <xf numFmtId="39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39" fontId="11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vertical="top"/>
      <protection locked="0"/>
    </xf>
    <xf numFmtId="0" fontId="8" fillId="0" borderId="5" xfId="0" applyFont="1" applyFill="1" applyBorder="1" applyAlignment="1" applyProtection="1">
      <alignment vertical="top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13" fillId="0" borderId="0" xfId="0" applyFont="1" applyFill="1" applyProtection="1"/>
    <xf numFmtId="0" fontId="8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3" fontId="11" fillId="0" borderId="0" xfId="0" applyNumberFormat="1" applyFont="1" applyFill="1" applyAlignment="1" applyProtection="1">
      <alignment horizontal="center" vertical="center"/>
      <protection locked="0"/>
    </xf>
    <xf numFmtId="3" fontId="11" fillId="0" borderId="0" xfId="0" applyNumberFormat="1" applyFont="1" applyFill="1" applyAlignment="1" applyProtection="1">
      <alignment horizontal="center" vertical="center"/>
    </xf>
    <xf numFmtId="39" fontId="12" fillId="0" borderId="0" xfId="0" applyNumberFormat="1" applyFont="1" applyFill="1" applyAlignment="1" applyProtection="1">
      <alignment horizontal="right" vertical="center" wrapText="1"/>
      <protection locked="0"/>
    </xf>
    <xf numFmtId="39" fontId="11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" fontId="3" fillId="0" borderId="0" xfId="0" applyNumberFormat="1" applyFont="1" applyFill="1" applyAlignment="1" applyProtection="1">
      <alignment horizontal="left" vertical="center"/>
    </xf>
    <xf numFmtId="43" fontId="2" fillId="0" borderId="0" xfId="0" applyNumberFormat="1" applyFont="1" applyFill="1" applyAlignment="1" applyProtection="1">
      <alignment horizontal="left" vertical="center"/>
    </xf>
    <xf numFmtId="43" fontId="2" fillId="0" borderId="0" xfId="0" applyNumberFormat="1" applyFont="1" applyFill="1" applyAlignment="1" applyProtection="1">
      <alignment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horizontal="center" vertical="center"/>
    </xf>
    <xf numFmtId="0" fontId="2" fillId="5" borderId="7" xfId="0" applyFont="1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4" borderId="5" xfId="0" applyFont="1" applyFill="1" applyBorder="1" applyAlignment="1" applyProtection="1">
      <alignment vertical="top"/>
      <protection locked="0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3" fontId="11" fillId="4" borderId="1" xfId="0" applyNumberFormat="1" applyFont="1" applyFill="1" applyBorder="1" applyAlignment="1" applyProtection="1">
      <alignment horizontal="center" vertical="center"/>
      <protection locked="0"/>
    </xf>
    <xf numFmtId="3" fontId="11" fillId="4" borderId="1" xfId="0" applyNumberFormat="1" applyFont="1" applyFill="1" applyBorder="1" applyAlignment="1" applyProtection="1">
      <alignment horizontal="center" vertical="center"/>
    </xf>
    <xf numFmtId="39" fontId="12" fillId="4" borderId="1" xfId="0" applyNumberFormat="1" applyFont="1" applyFill="1" applyBorder="1" applyAlignment="1" applyProtection="1">
      <alignment horizontal="right" vertical="center" wrapText="1"/>
    </xf>
    <xf numFmtId="39" fontId="11" fillId="4" borderId="1" xfId="0" applyNumberFormat="1" applyFont="1" applyFill="1" applyBorder="1" applyAlignment="1" applyProtection="1">
      <alignment horizontal="right" vertical="center" wrapText="1"/>
      <protection locked="0"/>
    </xf>
    <xf numFmtId="39" fontId="11" fillId="4" borderId="1" xfId="0" applyNumberFormat="1" applyFont="1" applyFill="1" applyBorder="1" applyAlignment="1" applyProtection="1">
      <alignment horizontal="righ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0" fillId="4" borderId="0" xfId="0" applyFill="1" applyProtection="1"/>
    <xf numFmtId="0" fontId="2" fillId="6" borderId="5" xfId="0" applyFont="1" applyFill="1" applyBorder="1" applyAlignment="1" applyProtection="1">
      <alignment vertical="top" wrapText="1"/>
      <protection locked="0"/>
    </xf>
    <xf numFmtId="0" fontId="2" fillId="6" borderId="5" xfId="0" applyFont="1" applyFill="1" applyBorder="1" applyAlignment="1" applyProtection="1">
      <alignment vertical="top"/>
      <protection locked="0"/>
    </xf>
    <xf numFmtId="0" fontId="2" fillId="7" borderId="5" xfId="0" applyFont="1" applyFill="1" applyBorder="1" applyAlignment="1" applyProtection="1">
      <alignment vertical="top"/>
      <protection locked="0"/>
    </xf>
    <xf numFmtId="0" fontId="2" fillId="8" borderId="5" xfId="0" applyFont="1" applyFill="1" applyBorder="1" applyAlignment="1" applyProtection="1">
      <alignment vertical="top"/>
      <protection locked="0"/>
    </xf>
    <xf numFmtId="0" fontId="2" fillId="8" borderId="5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3" fontId="11" fillId="8" borderId="1" xfId="0" applyNumberFormat="1" applyFont="1" applyFill="1" applyBorder="1" applyAlignment="1" applyProtection="1">
      <alignment horizontal="center" vertical="center"/>
      <protection locked="0"/>
    </xf>
    <xf numFmtId="3" fontId="11" fillId="8" borderId="1" xfId="0" applyNumberFormat="1" applyFont="1" applyFill="1" applyBorder="1" applyAlignment="1" applyProtection="1">
      <alignment horizontal="center" vertical="center"/>
    </xf>
    <xf numFmtId="39" fontId="12" fillId="8" borderId="1" xfId="0" applyNumberFormat="1" applyFont="1" applyFill="1" applyBorder="1" applyAlignment="1" applyProtection="1">
      <alignment horizontal="right" vertical="center" wrapText="1"/>
    </xf>
    <xf numFmtId="39" fontId="11" fillId="8" borderId="1" xfId="0" applyNumberFormat="1" applyFont="1" applyFill="1" applyBorder="1" applyAlignment="1" applyProtection="1">
      <alignment horizontal="right" vertical="center" wrapText="1"/>
      <protection locked="0"/>
    </xf>
    <xf numFmtId="39" fontId="11" fillId="8" borderId="1" xfId="0" applyNumberFormat="1" applyFont="1" applyFill="1" applyBorder="1" applyAlignment="1" applyProtection="1">
      <alignment horizontal="right" vertical="center" wrapText="1"/>
    </xf>
    <xf numFmtId="0" fontId="2" fillId="8" borderId="1" xfId="0" applyFont="1" applyFill="1" applyBorder="1" applyAlignment="1" applyProtection="1">
      <alignment horizontal="left" vertical="center" wrapText="1"/>
    </xf>
    <xf numFmtId="0" fontId="0" fillId="8" borderId="0" xfId="0" applyFill="1" applyProtection="1"/>
    <xf numFmtId="0" fontId="16" fillId="9" borderId="1" xfId="0" applyFont="1" applyFill="1" applyBorder="1" applyAlignment="1">
      <alignment horizontal="left" vertical="top" wrapText="1"/>
    </xf>
    <xf numFmtId="0" fontId="18" fillId="8" borderId="1" xfId="0" applyFont="1" applyFill="1" applyBorder="1" applyAlignment="1">
      <alignment horizontal="left" vertical="top" wrapText="1"/>
    </xf>
    <xf numFmtId="0" fontId="16" fillId="8" borderId="1" xfId="0" applyFont="1" applyFill="1" applyBorder="1" applyAlignment="1">
      <alignment horizontal="left" vertical="top" wrapText="1"/>
    </xf>
    <xf numFmtId="3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 applyProtection="1">
      <alignment vertical="top"/>
      <protection locked="0"/>
    </xf>
    <xf numFmtId="0" fontId="2" fillId="8" borderId="9" xfId="0" applyFont="1" applyFill="1" applyBorder="1" applyAlignment="1" applyProtection="1">
      <alignment horizontal="left" vertical="top" wrapText="1"/>
      <protection locked="0"/>
    </xf>
    <xf numFmtId="0" fontId="2" fillId="8" borderId="2" xfId="0" applyFont="1" applyFill="1" applyBorder="1" applyAlignment="1" applyProtection="1">
      <alignment vertical="top" wrapText="1"/>
      <protection locked="0"/>
    </xf>
    <xf numFmtId="0" fontId="2" fillId="8" borderId="2" xfId="0" applyFont="1" applyFill="1" applyBorder="1" applyAlignment="1" applyProtection="1">
      <alignment horizontal="left" vertical="top" wrapText="1"/>
      <protection locked="0"/>
    </xf>
    <xf numFmtId="3" fontId="11" fillId="8" borderId="2" xfId="0" applyNumberFormat="1" applyFont="1" applyFill="1" applyBorder="1" applyAlignment="1" applyProtection="1">
      <alignment horizontal="center" vertical="center"/>
      <protection locked="0"/>
    </xf>
    <xf numFmtId="3" fontId="11" fillId="8" borderId="2" xfId="0" applyNumberFormat="1" applyFont="1" applyFill="1" applyBorder="1" applyAlignment="1" applyProtection="1">
      <alignment horizontal="center" vertical="center"/>
    </xf>
    <xf numFmtId="0" fontId="16" fillId="9" borderId="7" xfId="0" applyFont="1" applyFill="1" applyBorder="1" applyAlignment="1">
      <alignment horizontal="left" vertical="top" wrapText="1"/>
    </xf>
    <xf numFmtId="0" fontId="17" fillId="9" borderId="7" xfId="0" applyFont="1" applyFill="1" applyBorder="1" applyAlignment="1">
      <alignment horizontal="left" vertical="top" wrapText="1"/>
    </xf>
    <xf numFmtId="0" fontId="18" fillId="8" borderId="7" xfId="0" applyFont="1" applyFill="1" applyBorder="1" applyAlignment="1">
      <alignment horizontal="left" vertical="top" wrapText="1"/>
    </xf>
    <xf numFmtId="3" fontId="11" fillId="8" borderId="7" xfId="0" applyNumberFormat="1" applyFont="1" applyFill="1" applyBorder="1" applyAlignment="1" applyProtection="1">
      <alignment horizontal="center" vertical="center"/>
      <protection locked="0"/>
    </xf>
    <xf numFmtId="3" fontId="11" fillId="8" borderId="7" xfId="0" applyNumberFormat="1" applyFont="1" applyFill="1" applyBorder="1" applyAlignment="1" applyProtection="1">
      <alignment horizontal="center" vertical="center"/>
    </xf>
    <xf numFmtId="0" fontId="16" fillId="8" borderId="7" xfId="0" applyFont="1" applyFill="1" applyBorder="1" applyAlignment="1">
      <alignment horizontal="left" vertical="top" wrapText="1"/>
    </xf>
    <xf numFmtId="0" fontId="4" fillId="8" borderId="7" xfId="0" applyFont="1" applyFill="1" applyBorder="1" applyAlignment="1">
      <alignment vertical="top" wrapText="1"/>
    </xf>
    <xf numFmtId="0" fontId="19" fillId="8" borderId="7" xfId="0" applyFont="1" applyFill="1" applyBorder="1" applyAlignment="1">
      <alignment wrapText="1"/>
    </xf>
    <xf numFmtId="0" fontId="8" fillId="0" borderId="7" xfId="0" applyFont="1" applyFill="1" applyBorder="1" applyAlignment="1" applyProtection="1">
      <alignment vertical="top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18" fillId="9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left" vertical="top" wrapText="1"/>
    </xf>
    <xf numFmtId="0" fontId="19" fillId="9" borderId="1" xfId="0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  <protection locked="0"/>
    </xf>
    <xf numFmtId="1" fontId="9" fillId="2" borderId="2" xfId="0" applyNumberFormat="1" applyFont="1" applyFill="1" applyBorder="1" applyAlignment="1" applyProtection="1">
      <alignment horizontal="center" vertical="center"/>
    </xf>
    <xf numFmtId="1" fontId="9" fillId="2" borderId="3" xfId="0" applyNumberFormat="1" applyFont="1" applyFill="1" applyBorder="1" applyAlignment="1" applyProtection="1">
      <alignment horizontal="center" vertical="center"/>
    </xf>
    <xf numFmtId="1" fontId="9" fillId="2" borderId="4" xfId="0" applyNumberFormat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120300</xdr:colOff>
      <xdr:row>26</xdr:row>
      <xdr:rowOff>177730</xdr:rowOff>
    </xdr:from>
    <xdr:to>
      <xdr:col>8</xdr:col>
      <xdr:colOff>514691</xdr:colOff>
      <xdr:row>29</xdr:row>
      <xdr:rowOff>160208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20401189">
          <a:off x="11563907" y="6899659"/>
          <a:ext cx="3768963" cy="73087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800"/>
            <a:t>SAMPE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BG62"/>
  <sheetViews>
    <sheetView topLeftCell="A7" zoomScale="70" zoomScaleNormal="70" workbookViewId="0">
      <pane ySplit="1" topLeftCell="A8" activePane="bottomLeft" state="frozen"/>
      <selection activeCell="G7" sqref="G7"/>
      <selection pane="bottomLeft" activeCell="A21" sqref="A21"/>
    </sheetView>
  </sheetViews>
  <sheetFormatPr defaultColWidth="9.140625" defaultRowHeight="15" customHeight="1" x14ac:dyDescent="0.25"/>
  <cols>
    <col min="1" max="1" width="49.140625" style="4" customWidth="1"/>
    <col min="2" max="2" width="39.42578125" style="4" customWidth="1"/>
    <col min="3" max="3" width="44.28515625" style="4" customWidth="1"/>
    <col min="4" max="4" width="38.7109375" style="4" customWidth="1"/>
    <col min="5" max="5" width="12.5703125" style="1" customWidth="1"/>
    <col min="6" max="6" width="12.5703125" style="2" customWidth="1"/>
    <col min="7" max="7" width="12.5703125" style="1" customWidth="1"/>
    <col min="8" max="8" width="12.5703125" style="2" customWidth="1"/>
    <col min="9" max="9" width="12.5703125" style="1" customWidth="1"/>
    <col min="10" max="10" width="12.5703125" style="2" customWidth="1"/>
    <col min="11" max="11" width="12.5703125" style="1" customWidth="1"/>
    <col min="12" max="12" width="12.5703125" style="2" customWidth="1"/>
    <col min="13" max="13" width="12.5703125" style="1" customWidth="1"/>
    <col min="14" max="14" width="12.5703125" style="2" customWidth="1"/>
    <col min="15" max="15" width="12.5703125" style="1" customWidth="1"/>
    <col min="16" max="16" width="12.5703125" style="2" customWidth="1"/>
    <col min="17" max="17" width="12.5703125" style="1" customWidth="1"/>
    <col min="18" max="18" width="12.5703125" style="2" customWidth="1"/>
    <col min="19" max="21" width="12.5703125" style="1" customWidth="1"/>
    <col min="22" max="22" width="16.5703125" style="3" customWidth="1"/>
    <col min="23" max="23" width="16.5703125" style="2" customWidth="1"/>
    <col min="24" max="24" width="16.5703125" style="1" customWidth="1"/>
    <col min="25" max="25" width="16.5703125" style="2" customWidth="1"/>
    <col min="26" max="28" width="16.5703125" style="1" customWidth="1"/>
    <col min="29" max="29" width="16.5703125" style="2" customWidth="1"/>
    <col min="30" max="30" width="16.5703125" style="1" customWidth="1"/>
    <col min="31" max="31" width="16.5703125" style="2" customWidth="1"/>
    <col min="32" max="32" width="16.5703125" style="1" customWidth="1"/>
    <col min="33" max="33" width="16.5703125" style="2" customWidth="1"/>
    <col min="34" max="34" width="16.5703125" style="1" customWidth="1"/>
    <col min="35" max="35" width="16.5703125" style="2" customWidth="1"/>
    <col min="36" max="36" width="16.5703125" style="1" customWidth="1"/>
    <col min="37" max="37" width="16.5703125" style="2" customWidth="1"/>
    <col min="38" max="38" width="16.5703125" style="4" customWidth="1"/>
    <col min="39" max="39" width="16.5703125" style="5" customWidth="1"/>
    <col min="40" max="41" width="16.5703125" style="4" customWidth="1"/>
    <col min="42" max="42" width="18.5703125" style="4" customWidth="1"/>
    <col min="43" max="58" width="16.5703125" style="4" customWidth="1"/>
    <col min="59" max="59" width="61.42578125" style="6" customWidth="1"/>
    <col min="60" max="16384" width="9.140625" style="7"/>
  </cols>
  <sheetData>
    <row r="1" spans="1:59" ht="24.6" customHeight="1" x14ac:dyDescent="0.25">
      <c r="A1" s="105" t="s">
        <v>0</v>
      </c>
      <c r="B1" s="105"/>
      <c r="C1" s="105"/>
      <c r="D1" s="105"/>
    </row>
    <row r="2" spans="1:59" ht="15" customHeight="1" x14ac:dyDescent="0.25">
      <c r="A2" s="105" t="s">
        <v>1</v>
      </c>
      <c r="B2" s="105"/>
      <c r="C2" s="105"/>
      <c r="D2" s="105"/>
    </row>
    <row r="3" spans="1:59" ht="15" customHeight="1" x14ac:dyDescent="0.25">
      <c r="A3" s="105" t="s">
        <v>2</v>
      </c>
      <c r="B3" s="105"/>
      <c r="C3" s="105"/>
      <c r="D3" s="105"/>
      <c r="E3" s="106"/>
      <c r="F3" s="106"/>
      <c r="G3" s="106"/>
      <c r="H3" s="8"/>
    </row>
    <row r="4" spans="1:59" ht="15" customHeight="1" x14ac:dyDescent="0.25">
      <c r="A4" s="105" t="s">
        <v>98</v>
      </c>
      <c r="B4" s="105"/>
      <c r="C4" s="105"/>
      <c r="D4" s="105"/>
      <c r="E4" s="9"/>
      <c r="F4" s="8"/>
      <c r="G4" s="9"/>
      <c r="H4" s="8"/>
      <c r="I4" s="9"/>
      <c r="J4" s="8"/>
      <c r="K4" s="9"/>
      <c r="L4" s="8"/>
      <c r="M4" s="9"/>
      <c r="N4" s="8"/>
      <c r="O4" s="9"/>
      <c r="P4" s="8"/>
      <c r="Q4" s="9"/>
      <c r="R4" s="8"/>
      <c r="S4" s="9"/>
      <c r="T4" s="9"/>
      <c r="U4" s="9"/>
      <c r="V4" s="10"/>
      <c r="W4" s="8"/>
      <c r="X4" s="9"/>
      <c r="Y4" s="8"/>
      <c r="Z4" s="9"/>
      <c r="AA4" s="9"/>
      <c r="AB4" s="9"/>
      <c r="AC4" s="8"/>
      <c r="AD4" s="9"/>
      <c r="AE4" s="8"/>
      <c r="AF4" s="9"/>
      <c r="AG4" s="8"/>
      <c r="AH4" s="9"/>
      <c r="AI4" s="8"/>
      <c r="AJ4" s="9"/>
      <c r="AK4" s="8"/>
    </row>
    <row r="5" spans="1:59" ht="15" customHeight="1" x14ac:dyDescent="0.25">
      <c r="A5" s="105" t="s">
        <v>97</v>
      </c>
      <c r="B5" s="105"/>
      <c r="C5" s="105"/>
      <c r="D5" s="105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9"/>
      <c r="U5" s="9"/>
      <c r="V5" s="10"/>
      <c r="W5" s="8"/>
      <c r="X5" s="9"/>
      <c r="Y5" s="8"/>
      <c r="Z5" s="9"/>
      <c r="AA5" s="9"/>
      <c r="AB5" s="9"/>
      <c r="AC5" s="8"/>
      <c r="AD5" s="9"/>
      <c r="AE5" s="8"/>
      <c r="AF5" s="9"/>
      <c r="AG5" s="8"/>
      <c r="AH5" s="9"/>
      <c r="AI5" s="8"/>
      <c r="AJ5" s="9"/>
      <c r="AK5" s="8"/>
    </row>
    <row r="6" spans="1:59" ht="15" customHeight="1" x14ac:dyDescent="0.25">
      <c r="A6" s="107" t="s">
        <v>96</v>
      </c>
      <c r="B6" s="107"/>
      <c r="C6" s="107"/>
      <c r="D6" s="107"/>
      <c r="E6" s="9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9"/>
      <c r="U6" s="9"/>
      <c r="V6" s="10"/>
      <c r="W6" s="8"/>
      <c r="X6" s="9"/>
      <c r="Y6" s="8"/>
      <c r="Z6" s="9"/>
      <c r="AA6" s="9"/>
      <c r="AB6" s="9"/>
      <c r="AC6" s="8"/>
      <c r="AD6" s="9"/>
      <c r="AE6" s="8"/>
      <c r="AF6" s="9"/>
      <c r="AG6" s="8"/>
      <c r="AH6" s="9"/>
      <c r="AI6" s="8"/>
      <c r="AJ6" s="9"/>
      <c r="AK6" s="8"/>
    </row>
    <row r="7" spans="1:59" ht="15" customHeight="1" x14ac:dyDescent="0.25">
      <c r="A7" s="11"/>
      <c r="B7" s="11"/>
      <c r="C7" s="11"/>
      <c r="D7" s="11"/>
      <c r="E7" s="9"/>
      <c r="F7" s="8"/>
      <c r="G7" s="9"/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 s="9"/>
      <c r="T7" s="9"/>
      <c r="U7" s="9"/>
      <c r="V7" s="10"/>
      <c r="W7" s="8"/>
      <c r="X7" s="9"/>
      <c r="Y7" s="8"/>
      <c r="Z7" s="9"/>
      <c r="AA7" s="9"/>
      <c r="AB7" s="9"/>
      <c r="AC7" s="8"/>
      <c r="AD7" s="9"/>
      <c r="AE7" s="8"/>
      <c r="AF7" s="9"/>
      <c r="AG7" s="8"/>
      <c r="AH7" s="9"/>
      <c r="AI7" s="8"/>
      <c r="AJ7" s="9"/>
      <c r="AK7" s="8"/>
    </row>
    <row r="8" spans="1:59" ht="21" customHeight="1" x14ac:dyDescent="0.25">
      <c r="A8" s="108" t="str">
        <f>CONCATENATE("FY2024 ",B5," PHYSICAL PLAN / FINANCIAL OBLIGATION / MONTHLY DISBURSEMENT PROGRAM")</f>
        <v>FY2024  PHYSICAL PLAN / FINANCIAL OBLIGATION / MONTHLY DISBURSEMENT PROGRAM</v>
      </c>
      <c r="B8" s="108"/>
      <c r="C8" s="108"/>
      <c r="D8" s="108"/>
      <c r="E8" s="9"/>
      <c r="F8" s="8"/>
      <c r="G8" s="9"/>
      <c r="H8" s="8"/>
      <c r="I8" s="9"/>
      <c r="J8" s="8"/>
      <c r="K8" s="9"/>
      <c r="L8" s="8"/>
      <c r="M8" s="9"/>
      <c r="N8" s="8"/>
      <c r="O8" s="9"/>
      <c r="P8" s="8"/>
      <c r="Q8" s="9"/>
      <c r="R8" s="8"/>
      <c r="S8" s="9"/>
      <c r="T8" s="9"/>
      <c r="U8" s="9"/>
      <c r="V8" s="10"/>
      <c r="W8" s="8"/>
      <c r="X8" s="9"/>
      <c r="Y8" s="8"/>
      <c r="Z8" s="9"/>
      <c r="AA8" s="9"/>
      <c r="AB8" s="9"/>
      <c r="AC8" s="8"/>
      <c r="AD8" s="9"/>
      <c r="AE8" s="8"/>
      <c r="AF8" s="9"/>
      <c r="AG8" s="8"/>
      <c r="AH8" s="9"/>
      <c r="AI8" s="8"/>
      <c r="AJ8" s="9"/>
      <c r="AK8" s="8"/>
    </row>
    <row r="9" spans="1:59" ht="17.25" customHeight="1" x14ac:dyDescent="0.25"/>
    <row r="10" spans="1:59" ht="15.75" customHeight="1" x14ac:dyDescent="0.25">
      <c r="A10" s="109" t="s">
        <v>3</v>
      </c>
      <c r="B10" s="109" t="s">
        <v>4</v>
      </c>
      <c r="C10" s="109" t="s">
        <v>5</v>
      </c>
      <c r="D10" s="109" t="s">
        <v>6</v>
      </c>
      <c r="E10" s="119" t="str">
        <f>CONCATENATE("FY ",B5," PHYSICAL TARGET")</f>
        <v>FY  PHYSICAL TARGET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1" t="str">
        <f>CONCATENATE("FY ",B5," OBLIGATION PROGRAM")</f>
        <v>FY  OBLIGATION PROGRAM</v>
      </c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7" t="s">
        <v>7</v>
      </c>
      <c r="AN10" s="110" t="s">
        <v>8</v>
      </c>
      <c r="AO10" s="110" t="s">
        <v>9</v>
      </c>
      <c r="AP10" s="111" t="str">
        <f>CONCATENATE("FY ",B5," MONTHLY DISBURSEMENT PROGRAM")</f>
        <v>FY  MONTHLY DISBURSEMENT PROGRAM</v>
      </c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3" t="s">
        <v>10</v>
      </c>
    </row>
    <row r="11" spans="1:59" ht="15.75" customHeight="1" x14ac:dyDescent="0.25">
      <c r="A11" s="109"/>
      <c r="B11" s="109"/>
      <c r="C11" s="109"/>
      <c r="D11" s="109"/>
      <c r="E11" s="116" t="s">
        <v>11</v>
      </c>
      <c r="F11" s="116"/>
      <c r="G11" s="116"/>
      <c r="H11" s="116"/>
      <c r="I11" s="116" t="s">
        <v>12</v>
      </c>
      <c r="J11" s="116"/>
      <c r="K11" s="116"/>
      <c r="L11" s="116"/>
      <c r="M11" s="116" t="s">
        <v>13</v>
      </c>
      <c r="N11" s="116"/>
      <c r="O11" s="116"/>
      <c r="P11" s="116"/>
      <c r="Q11" s="116" t="s">
        <v>14</v>
      </c>
      <c r="R11" s="116"/>
      <c r="S11" s="116"/>
      <c r="T11" s="116"/>
      <c r="U11" s="111" t="s">
        <v>15</v>
      </c>
      <c r="V11" s="117" t="s">
        <v>16</v>
      </c>
      <c r="W11" s="111" t="s">
        <v>11</v>
      </c>
      <c r="X11" s="111"/>
      <c r="Y11" s="111"/>
      <c r="Z11" s="111"/>
      <c r="AA11" s="111" t="s">
        <v>12</v>
      </c>
      <c r="AB11" s="111"/>
      <c r="AC11" s="111"/>
      <c r="AD11" s="111"/>
      <c r="AE11" s="111" t="s">
        <v>13</v>
      </c>
      <c r="AF11" s="111"/>
      <c r="AG11" s="111"/>
      <c r="AH11" s="111"/>
      <c r="AI11" s="111" t="s">
        <v>14</v>
      </c>
      <c r="AJ11" s="111"/>
      <c r="AK11" s="111"/>
      <c r="AL11" s="111"/>
      <c r="AM11" s="117"/>
      <c r="AN11" s="110"/>
      <c r="AO11" s="110"/>
      <c r="AP11" s="110" t="s">
        <v>17</v>
      </c>
      <c r="AQ11" s="111" t="s">
        <v>11</v>
      </c>
      <c r="AR11" s="111"/>
      <c r="AS11" s="111"/>
      <c r="AT11" s="111"/>
      <c r="AU11" s="111" t="s">
        <v>12</v>
      </c>
      <c r="AV11" s="111"/>
      <c r="AW11" s="111"/>
      <c r="AX11" s="111"/>
      <c r="AY11" s="111" t="s">
        <v>13</v>
      </c>
      <c r="AZ11" s="111"/>
      <c r="BA11" s="111"/>
      <c r="BB11" s="111"/>
      <c r="BC11" s="111" t="s">
        <v>14</v>
      </c>
      <c r="BD11" s="111"/>
      <c r="BE11" s="111"/>
      <c r="BF11" s="111"/>
      <c r="BG11" s="114"/>
    </row>
    <row r="12" spans="1:59" ht="33.75" customHeight="1" x14ac:dyDescent="0.25">
      <c r="A12" s="109"/>
      <c r="B12" s="109"/>
      <c r="C12" s="109"/>
      <c r="D12" s="109"/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22</v>
      </c>
      <c r="J12" s="12" t="s">
        <v>23</v>
      </c>
      <c r="K12" s="12" t="s">
        <v>24</v>
      </c>
      <c r="L12" s="12" t="s">
        <v>21</v>
      </c>
      <c r="M12" s="12" t="s">
        <v>25</v>
      </c>
      <c r="N12" s="12" t="s">
        <v>26</v>
      </c>
      <c r="O12" s="12" t="s">
        <v>27</v>
      </c>
      <c r="P12" s="12" t="s">
        <v>21</v>
      </c>
      <c r="Q12" s="12" t="s">
        <v>28</v>
      </c>
      <c r="R12" s="12" t="s">
        <v>29</v>
      </c>
      <c r="S12" s="12" t="s">
        <v>30</v>
      </c>
      <c r="T12" s="12" t="s">
        <v>21</v>
      </c>
      <c r="U12" s="111"/>
      <c r="V12" s="118"/>
      <c r="W12" s="12" t="s">
        <v>18</v>
      </c>
      <c r="X12" s="12" t="s">
        <v>19</v>
      </c>
      <c r="Y12" s="12" t="s">
        <v>20</v>
      </c>
      <c r="Z12" s="12" t="s">
        <v>21</v>
      </c>
      <c r="AA12" s="12" t="s">
        <v>22</v>
      </c>
      <c r="AB12" s="12" t="s">
        <v>23</v>
      </c>
      <c r="AC12" s="12" t="s">
        <v>24</v>
      </c>
      <c r="AD12" s="12" t="s">
        <v>21</v>
      </c>
      <c r="AE12" s="12" t="s">
        <v>25</v>
      </c>
      <c r="AF12" s="12" t="s">
        <v>26</v>
      </c>
      <c r="AG12" s="12" t="s">
        <v>27</v>
      </c>
      <c r="AH12" s="12" t="s">
        <v>21</v>
      </c>
      <c r="AI12" s="12" t="s">
        <v>28</v>
      </c>
      <c r="AJ12" s="12" t="s">
        <v>29</v>
      </c>
      <c r="AK12" s="12" t="s">
        <v>30</v>
      </c>
      <c r="AL12" s="12" t="s">
        <v>21</v>
      </c>
      <c r="AM12" s="117"/>
      <c r="AN12" s="110"/>
      <c r="AO12" s="110"/>
      <c r="AP12" s="110"/>
      <c r="AQ12" s="12" t="s">
        <v>18</v>
      </c>
      <c r="AR12" s="12" t="s">
        <v>19</v>
      </c>
      <c r="AS12" s="12" t="s">
        <v>20</v>
      </c>
      <c r="AT12" s="12" t="s">
        <v>21</v>
      </c>
      <c r="AU12" s="12" t="s">
        <v>22</v>
      </c>
      <c r="AV12" s="12" t="s">
        <v>23</v>
      </c>
      <c r="AW12" s="12" t="s">
        <v>24</v>
      </c>
      <c r="AX12" s="12" t="s">
        <v>21</v>
      </c>
      <c r="AY12" s="12" t="s">
        <v>25</v>
      </c>
      <c r="AZ12" s="13" t="s">
        <v>26</v>
      </c>
      <c r="BA12" s="13" t="s">
        <v>27</v>
      </c>
      <c r="BB12" s="13" t="s">
        <v>21</v>
      </c>
      <c r="BC12" s="13" t="s">
        <v>28</v>
      </c>
      <c r="BD12" s="13" t="s">
        <v>29</v>
      </c>
      <c r="BE12" s="13" t="s">
        <v>30</v>
      </c>
      <c r="BF12" s="12" t="s">
        <v>21</v>
      </c>
      <c r="BG12" s="115"/>
    </row>
    <row r="13" spans="1:59" ht="18.75" customHeight="1" x14ac:dyDescent="0.25">
      <c r="A13" s="14" t="s">
        <v>31</v>
      </c>
      <c r="B13" s="15"/>
      <c r="C13" s="16"/>
      <c r="D13" s="17"/>
      <c r="E13" s="18"/>
      <c r="F13" s="18"/>
      <c r="G13" s="18"/>
      <c r="H13" s="19"/>
      <c r="I13" s="18"/>
      <c r="J13" s="18"/>
      <c r="K13" s="18"/>
      <c r="L13" s="19"/>
      <c r="M13" s="18"/>
      <c r="N13" s="18"/>
      <c r="O13" s="18"/>
      <c r="P13" s="19"/>
      <c r="Q13" s="18"/>
      <c r="R13" s="18"/>
      <c r="S13" s="18"/>
      <c r="T13" s="19"/>
      <c r="U13" s="19"/>
      <c r="V13" s="20"/>
      <c r="W13" s="21"/>
      <c r="X13" s="21"/>
      <c r="Y13" s="21"/>
      <c r="Z13" s="22"/>
      <c r="AA13" s="21"/>
      <c r="AB13" s="21"/>
      <c r="AC13" s="21"/>
      <c r="AD13" s="22"/>
      <c r="AE13" s="21"/>
      <c r="AF13" s="21"/>
      <c r="AG13" s="21"/>
      <c r="AH13" s="22"/>
      <c r="AI13" s="21"/>
      <c r="AJ13" s="21"/>
      <c r="AK13" s="21"/>
      <c r="AL13" s="22"/>
      <c r="AM13" s="20"/>
      <c r="AN13" s="22"/>
      <c r="AO13" s="22"/>
      <c r="AP13" s="22"/>
      <c r="AQ13" s="21"/>
      <c r="AR13" s="21"/>
      <c r="AS13" s="21"/>
      <c r="AT13" s="22"/>
      <c r="AU13" s="21"/>
      <c r="AV13" s="21"/>
      <c r="AW13" s="21"/>
      <c r="AX13" s="22"/>
      <c r="AY13" s="21"/>
      <c r="AZ13" s="21"/>
      <c r="BA13" s="21"/>
      <c r="BB13" s="22"/>
      <c r="BC13" s="21"/>
      <c r="BD13" s="21"/>
      <c r="BE13" s="21"/>
      <c r="BF13" s="22"/>
      <c r="BG13" s="23"/>
    </row>
    <row r="14" spans="1:59" ht="39" customHeight="1" x14ac:dyDescent="0.25">
      <c r="A14" s="53" t="s">
        <v>32</v>
      </c>
      <c r="B14" s="53" t="s">
        <v>116</v>
      </c>
      <c r="C14" s="54" t="s">
        <v>117</v>
      </c>
      <c r="D14" s="17" t="s">
        <v>118</v>
      </c>
      <c r="E14" s="18"/>
      <c r="F14" s="18"/>
      <c r="G14" s="18">
        <v>4</v>
      </c>
      <c r="H14" s="19">
        <f>SUM(E14:G14)</f>
        <v>4</v>
      </c>
      <c r="I14" s="18"/>
      <c r="J14" s="18"/>
      <c r="K14" s="18">
        <v>7</v>
      </c>
      <c r="L14" s="19">
        <f>SUM(I14:K14)</f>
        <v>7</v>
      </c>
      <c r="M14" s="18"/>
      <c r="N14" s="18"/>
      <c r="O14" s="18">
        <v>8</v>
      </c>
      <c r="P14" s="19">
        <f>SUM(M14:O14)</f>
        <v>8</v>
      </c>
      <c r="Q14" s="18"/>
      <c r="R14" s="18">
        <v>10</v>
      </c>
      <c r="S14" s="18"/>
      <c r="T14" s="19">
        <f>SUM(Q14:S14)</f>
        <v>10</v>
      </c>
      <c r="U14" s="19">
        <f>H14+L14+P14+T14</f>
        <v>29</v>
      </c>
      <c r="V14" s="20">
        <f>Z14+AD14+AH14+AL14</f>
        <v>18000</v>
      </c>
      <c r="W14" s="21"/>
      <c r="X14" s="21"/>
      <c r="Y14" s="21">
        <v>3500</v>
      </c>
      <c r="Z14" s="22">
        <f>SUM(W14:Y14)</f>
        <v>3500</v>
      </c>
      <c r="AA14" s="21"/>
      <c r="AB14" s="21"/>
      <c r="AC14" s="21">
        <v>5000</v>
      </c>
      <c r="AD14" s="22">
        <f t="shared" ref="AD14:AD39" si="0">SUM(AA14:AC14)</f>
        <v>5000</v>
      </c>
      <c r="AE14" s="21"/>
      <c r="AF14" s="21"/>
      <c r="AG14" s="21">
        <v>4500</v>
      </c>
      <c r="AH14" s="22">
        <f>SUM(AE14:AG14)</f>
        <v>4500</v>
      </c>
      <c r="AI14" s="21"/>
      <c r="AJ14" s="21">
        <v>5000</v>
      </c>
      <c r="AK14" s="21"/>
      <c r="AL14" s="22">
        <f>SUM(AI14:AK14)</f>
        <v>5000</v>
      </c>
      <c r="AM14" s="20">
        <f>V14</f>
        <v>18000</v>
      </c>
      <c r="AN14" s="22">
        <f>AM14*0.05</f>
        <v>900</v>
      </c>
      <c r="AO14" s="22">
        <f>AM14-AN14</f>
        <v>17100</v>
      </c>
      <c r="AP14" s="22">
        <f>AT14+AX14+BB14+BF14</f>
        <v>17100</v>
      </c>
      <c r="AQ14" s="21">
        <f>W14*0.95</f>
        <v>0</v>
      </c>
      <c r="AR14" s="21">
        <f>X14*0.95</f>
        <v>0</v>
      </c>
      <c r="AS14" s="21">
        <f>Y14*0.95</f>
        <v>3325</v>
      </c>
      <c r="AT14" s="22">
        <f>SUM(AQ14:AS14)</f>
        <v>3325</v>
      </c>
      <c r="AU14" s="21">
        <f>AA14*0.95</f>
        <v>0</v>
      </c>
      <c r="AV14" s="21">
        <f>AB14*0.95</f>
        <v>0</v>
      </c>
      <c r="AW14" s="21">
        <f>AC14*0.95</f>
        <v>4750</v>
      </c>
      <c r="AX14" s="22">
        <f>SUM(AU14:AW14)</f>
        <v>4750</v>
      </c>
      <c r="AY14" s="21">
        <f>AE14*0.95</f>
        <v>0</v>
      </c>
      <c r="AZ14" s="21">
        <f>AF14*0.95</f>
        <v>0</v>
      </c>
      <c r="BA14" s="21">
        <f>AG14*0.95</f>
        <v>4275</v>
      </c>
      <c r="BB14" s="22">
        <f>SUM(AY14:BA14)</f>
        <v>4275</v>
      </c>
      <c r="BC14" s="21">
        <f>AI14*0.95</f>
        <v>0</v>
      </c>
      <c r="BD14" s="21">
        <f>AJ14*0.95</f>
        <v>4750</v>
      </c>
      <c r="BE14" s="21">
        <f>AK14*0.95</f>
        <v>0</v>
      </c>
      <c r="BF14" s="22">
        <f>SUM(BC14:BE14)</f>
        <v>4750</v>
      </c>
      <c r="BG14" s="23"/>
    </row>
    <row r="15" spans="1:59" x14ac:dyDescent="0.25">
      <c r="A15" s="53"/>
      <c r="B15" s="53"/>
      <c r="C15" s="16" t="s">
        <v>119</v>
      </c>
      <c r="D15" s="17" t="s">
        <v>118</v>
      </c>
      <c r="E15" s="18"/>
      <c r="F15" s="18"/>
      <c r="G15" s="18"/>
      <c r="H15" s="19"/>
      <c r="I15" s="18"/>
      <c r="J15" s="18"/>
      <c r="K15" s="18"/>
      <c r="L15" s="19"/>
      <c r="M15" s="18"/>
      <c r="N15" s="18"/>
      <c r="O15" s="18"/>
      <c r="P15" s="19"/>
      <c r="Q15" s="18"/>
      <c r="R15" s="18"/>
      <c r="S15" s="18"/>
      <c r="T15" s="19"/>
      <c r="U15" s="19"/>
      <c r="V15" s="20"/>
      <c r="W15" s="21"/>
      <c r="X15" s="21"/>
      <c r="Y15" s="21"/>
      <c r="Z15" s="22"/>
      <c r="AA15" s="21"/>
      <c r="AB15" s="21"/>
      <c r="AC15" s="21"/>
      <c r="AD15" s="22"/>
      <c r="AE15" s="21"/>
      <c r="AF15" s="21"/>
      <c r="AG15" s="21"/>
      <c r="AH15" s="22"/>
      <c r="AI15" s="21"/>
      <c r="AJ15" s="21"/>
      <c r="AK15" s="21"/>
      <c r="AL15" s="22"/>
      <c r="AM15" s="20">
        <f t="shared" ref="AM15:AM52" si="1">V15</f>
        <v>0</v>
      </c>
      <c r="AN15" s="22"/>
      <c r="AO15" s="22"/>
      <c r="AP15" s="22"/>
      <c r="AQ15" s="21"/>
      <c r="AR15" s="21"/>
      <c r="AS15" s="21"/>
      <c r="AT15" s="22"/>
      <c r="AU15" s="21"/>
      <c r="AV15" s="21"/>
      <c r="AW15" s="21"/>
      <c r="AX15" s="22"/>
      <c r="AY15" s="21"/>
      <c r="AZ15" s="21"/>
      <c r="BA15" s="21"/>
      <c r="BB15" s="22"/>
      <c r="BC15" s="21"/>
      <c r="BD15" s="21"/>
      <c r="BE15" s="21"/>
      <c r="BF15" s="22"/>
      <c r="BG15" s="23"/>
    </row>
    <row r="16" spans="1:59" ht="18.75" customHeight="1" x14ac:dyDescent="0.25">
      <c r="A16" s="24"/>
      <c r="B16" s="15"/>
      <c r="C16" s="16" t="s">
        <v>103</v>
      </c>
      <c r="D16" s="17" t="s">
        <v>118</v>
      </c>
      <c r="E16" s="18"/>
      <c r="F16" s="18"/>
      <c r="G16" s="18">
        <v>1</v>
      </c>
      <c r="H16" s="19">
        <f t="shared" ref="H16:H19" si="2">SUM(E16:G16)</f>
        <v>1</v>
      </c>
      <c r="I16" s="18"/>
      <c r="J16" s="18"/>
      <c r="K16" s="18">
        <v>1</v>
      </c>
      <c r="L16" s="19">
        <f t="shared" ref="L16:L39" si="3">SUM(I16:K16)</f>
        <v>1</v>
      </c>
      <c r="M16" s="18"/>
      <c r="N16" s="18"/>
      <c r="O16" s="18">
        <v>1</v>
      </c>
      <c r="P16" s="19">
        <f t="shared" ref="P16:P39" si="4">SUM(M16:O16)</f>
        <v>1</v>
      </c>
      <c r="Q16" s="18"/>
      <c r="R16" s="18">
        <v>1</v>
      </c>
      <c r="S16" s="18"/>
      <c r="T16" s="19">
        <f t="shared" ref="T16:T39" si="5">SUM(Q16:S16)</f>
        <v>1</v>
      </c>
      <c r="U16" s="19">
        <f t="shared" ref="U16:U39" si="6">H16+L16+P16+T16</f>
        <v>4</v>
      </c>
      <c r="V16" s="20">
        <f t="shared" ref="V16:V39" si="7">Z16+AD16+AH16+AL16</f>
        <v>4000</v>
      </c>
      <c r="W16" s="21"/>
      <c r="X16" s="21"/>
      <c r="Y16" s="21">
        <v>1000</v>
      </c>
      <c r="Z16" s="22">
        <f t="shared" ref="Z16:Z52" si="8">SUM(W16:Y16)</f>
        <v>1000</v>
      </c>
      <c r="AA16" s="21"/>
      <c r="AB16" s="21"/>
      <c r="AC16" s="21">
        <v>1000</v>
      </c>
      <c r="AD16" s="22">
        <f t="shared" si="0"/>
        <v>1000</v>
      </c>
      <c r="AE16" s="21"/>
      <c r="AF16" s="21"/>
      <c r="AG16" s="21">
        <v>1000</v>
      </c>
      <c r="AH16" s="22">
        <f t="shared" ref="AH16:AH39" si="9">SUM(AE16:AG16)</f>
        <v>1000</v>
      </c>
      <c r="AI16" s="21"/>
      <c r="AJ16" s="21">
        <v>1000</v>
      </c>
      <c r="AK16" s="21"/>
      <c r="AL16" s="22">
        <f t="shared" ref="AL16:AL39" si="10">SUM(AI16:AK16)</f>
        <v>1000</v>
      </c>
      <c r="AM16" s="20">
        <f t="shared" si="1"/>
        <v>4000</v>
      </c>
      <c r="AN16" s="22">
        <f t="shared" ref="AN16:AN39" si="11">AM16*0.05</f>
        <v>200</v>
      </c>
      <c r="AO16" s="22">
        <f t="shared" ref="AO16:AO39" si="12">AM16-AN16</f>
        <v>3800</v>
      </c>
      <c r="AP16" s="22">
        <f t="shared" ref="AP16:AP20" si="13">AT16+AX16+BB16+BF16</f>
        <v>3800</v>
      </c>
      <c r="AQ16" s="21">
        <f t="shared" ref="AQ16:AQ39" si="14">W16*0.95</f>
        <v>0</v>
      </c>
      <c r="AR16" s="21">
        <f t="shared" ref="AR16:AR39" si="15">X16*0.95</f>
        <v>0</v>
      </c>
      <c r="AS16" s="21">
        <f t="shared" ref="AS16:AS52" si="16">Y16*0.95</f>
        <v>950</v>
      </c>
      <c r="AT16" s="22">
        <f t="shared" ref="AT16:AT39" si="17">SUM(AQ16:AS16)</f>
        <v>950</v>
      </c>
      <c r="AU16" s="21">
        <f t="shared" ref="AU16:AU39" si="18">AA16*0.95</f>
        <v>0</v>
      </c>
      <c r="AV16" s="21">
        <f t="shared" ref="AV16:AV39" si="19">AB16*0.95</f>
        <v>0</v>
      </c>
      <c r="AW16" s="21">
        <f t="shared" ref="AW16:AW39" si="20">AC16*0.95</f>
        <v>950</v>
      </c>
      <c r="AX16" s="22">
        <f t="shared" ref="AX16:AX39" si="21">SUM(AU16:AW16)</f>
        <v>950</v>
      </c>
      <c r="AY16" s="21">
        <f t="shared" ref="AY16:AY39" si="22">AE16*0.95</f>
        <v>0</v>
      </c>
      <c r="AZ16" s="21">
        <f t="shared" ref="AZ16:AZ39" si="23">AF16*0.95</f>
        <v>0</v>
      </c>
      <c r="BA16" s="21">
        <f t="shared" ref="BA16:BA39" si="24">AG16*0.95</f>
        <v>950</v>
      </c>
      <c r="BB16" s="22">
        <f t="shared" ref="BB16:BB39" si="25">SUM(AY16:BA16)</f>
        <v>950</v>
      </c>
      <c r="BC16" s="21">
        <f t="shared" ref="BC16:BC39" si="26">AI16*0.95</f>
        <v>0</v>
      </c>
      <c r="BD16" s="21">
        <f t="shared" ref="BD16:BD39" si="27">AJ16*0.95</f>
        <v>950</v>
      </c>
      <c r="BE16" s="21">
        <f t="shared" ref="BE16:BE39" si="28">AK16*0.95</f>
        <v>0</v>
      </c>
      <c r="BF16" s="22">
        <f t="shared" ref="BF16:BF39" si="29">SUM(BC16:BE16)</f>
        <v>950</v>
      </c>
      <c r="BG16" s="23"/>
    </row>
    <row r="17" spans="1:59" ht="18.75" customHeight="1" x14ac:dyDescent="0.25">
      <c r="A17" s="24"/>
      <c r="B17" s="15"/>
      <c r="C17" s="16" t="s">
        <v>106</v>
      </c>
      <c r="D17" s="17" t="s">
        <v>118</v>
      </c>
      <c r="E17" s="18"/>
      <c r="F17" s="18"/>
      <c r="G17" s="18">
        <v>1</v>
      </c>
      <c r="H17" s="19">
        <f t="shared" si="2"/>
        <v>1</v>
      </c>
      <c r="I17" s="18"/>
      <c r="J17" s="18"/>
      <c r="K17" s="18">
        <v>1</v>
      </c>
      <c r="L17" s="19">
        <f t="shared" si="3"/>
        <v>1</v>
      </c>
      <c r="M17" s="18"/>
      <c r="N17" s="18"/>
      <c r="O17" s="18">
        <v>1</v>
      </c>
      <c r="P17" s="19">
        <f t="shared" si="4"/>
        <v>1</v>
      </c>
      <c r="Q17" s="18"/>
      <c r="R17" s="18">
        <v>1</v>
      </c>
      <c r="S17" s="18"/>
      <c r="T17" s="19">
        <f t="shared" si="5"/>
        <v>1</v>
      </c>
      <c r="U17" s="19">
        <f t="shared" si="6"/>
        <v>4</v>
      </c>
      <c r="V17" s="20">
        <f t="shared" si="7"/>
        <v>13400</v>
      </c>
      <c r="W17" s="21"/>
      <c r="X17" s="21"/>
      <c r="Y17" s="21">
        <v>3000</v>
      </c>
      <c r="Z17" s="22">
        <f t="shared" si="8"/>
        <v>3000</v>
      </c>
      <c r="AA17" s="21"/>
      <c r="AB17" s="21"/>
      <c r="AC17" s="21">
        <v>4000</v>
      </c>
      <c r="AD17" s="22">
        <f t="shared" si="0"/>
        <v>4000</v>
      </c>
      <c r="AE17" s="21"/>
      <c r="AF17" s="21"/>
      <c r="AG17" s="21">
        <v>3200</v>
      </c>
      <c r="AH17" s="22">
        <f t="shared" si="9"/>
        <v>3200</v>
      </c>
      <c r="AI17" s="21"/>
      <c r="AJ17" s="21">
        <v>3200</v>
      </c>
      <c r="AK17" s="21"/>
      <c r="AL17" s="22">
        <f t="shared" si="10"/>
        <v>3200</v>
      </c>
      <c r="AM17" s="20">
        <f t="shared" si="1"/>
        <v>13400</v>
      </c>
      <c r="AN17" s="22">
        <f t="shared" si="11"/>
        <v>670</v>
      </c>
      <c r="AO17" s="22">
        <f t="shared" si="12"/>
        <v>12730</v>
      </c>
      <c r="AP17" s="22">
        <f t="shared" si="13"/>
        <v>12730</v>
      </c>
      <c r="AQ17" s="21">
        <f t="shared" si="14"/>
        <v>0</v>
      </c>
      <c r="AR17" s="21">
        <f t="shared" si="15"/>
        <v>0</v>
      </c>
      <c r="AS17" s="21">
        <f t="shared" si="16"/>
        <v>2850</v>
      </c>
      <c r="AT17" s="22">
        <f t="shared" si="17"/>
        <v>2850</v>
      </c>
      <c r="AU17" s="21">
        <f t="shared" si="18"/>
        <v>0</v>
      </c>
      <c r="AV17" s="21">
        <f t="shared" si="19"/>
        <v>0</v>
      </c>
      <c r="AW17" s="21">
        <f t="shared" si="20"/>
        <v>3800</v>
      </c>
      <c r="AX17" s="22">
        <f t="shared" si="21"/>
        <v>3800</v>
      </c>
      <c r="AY17" s="21">
        <f t="shared" si="22"/>
        <v>0</v>
      </c>
      <c r="AZ17" s="21">
        <f t="shared" si="23"/>
        <v>0</v>
      </c>
      <c r="BA17" s="21">
        <f t="shared" si="24"/>
        <v>3040</v>
      </c>
      <c r="BB17" s="22">
        <f t="shared" si="25"/>
        <v>3040</v>
      </c>
      <c r="BC17" s="21">
        <f t="shared" si="26"/>
        <v>0</v>
      </c>
      <c r="BD17" s="21">
        <f t="shared" si="27"/>
        <v>3040</v>
      </c>
      <c r="BE17" s="21">
        <f t="shared" si="28"/>
        <v>0</v>
      </c>
      <c r="BF17" s="22">
        <f t="shared" si="29"/>
        <v>3040</v>
      </c>
      <c r="BG17" s="23"/>
    </row>
    <row r="18" spans="1:59" s="65" customFormat="1" ht="28.5" customHeight="1" x14ac:dyDescent="0.25">
      <c r="A18" s="55"/>
      <c r="B18" s="56"/>
      <c r="C18" s="57" t="s">
        <v>113</v>
      </c>
      <c r="D18" s="58" t="s">
        <v>118</v>
      </c>
      <c r="E18" s="59"/>
      <c r="F18" s="59"/>
      <c r="G18" s="59">
        <v>1</v>
      </c>
      <c r="H18" s="60">
        <f t="shared" si="2"/>
        <v>1</v>
      </c>
      <c r="I18" s="59"/>
      <c r="J18" s="59"/>
      <c r="K18" s="59">
        <v>1</v>
      </c>
      <c r="L18" s="60">
        <f t="shared" si="3"/>
        <v>1</v>
      </c>
      <c r="M18" s="59"/>
      <c r="N18" s="59"/>
      <c r="O18" s="59">
        <v>1</v>
      </c>
      <c r="P18" s="60">
        <f t="shared" si="4"/>
        <v>1</v>
      </c>
      <c r="Q18" s="59"/>
      <c r="R18" s="59">
        <v>1</v>
      </c>
      <c r="S18" s="59"/>
      <c r="T18" s="60">
        <f t="shared" si="5"/>
        <v>1</v>
      </c>
      <c r="U18" s="60">
        <f t="shared" si="6"/>
        <v>4</v>
      </c>
      <c r="V18" s="61">
        <f t="shared" si="7"/>
        <v>0</v>
      </c>
      <c r="W18" s="62"/>
      <c r="X18" s="62"/>
      <c r="Y18" s="62"/>
      <c r="Z18" s="63">
        <f t="shared" si="8"/>
        <v>0</v>
      </c>
      <c r="AA18" s="62"/>
      <c r="AB18" s="62"/>
      <c r="AC18" s="62"/>
      <c r="AD18" s="63">
        <f t="shared" si="0"/>
        <v>0</v>
      </c>
      <c r="AE18" s="62"/>
      <c r="AF18" s="62"/>
      <c r="AG18" s="62"/>
      <c r="AH18" s="63">
        <f t="shared" si="9"/>
        <v>0</v>
      </c>
      <c r="AI18" s="62"/>
      <c r="AJ18" s="62"/>
      <c r="AK18" s="62"/>
      <c r="AL18" s="63">
        <f t="shared" si="10"/>
        <v>0</v>
      </c>
      <c r="AM18" s="20">
        <f t="shared" si="1"/>
        <v>0</v>
      </c>
      <c r="AN18" s="63">
        <f t="shared" si="11"/>
        <v>0</v>
      </c>
      <c r="AO18" s="63">
        <f t="shared" si="12"/>
        <v>0</v>
      </c>
      <c r="AP18" s="63">
        <f t="shared" si="13"/>
        <v>0</v>
      </c>
      <c r="AQ18" s="62">
        <f t="shared" si="14"/>
        <v>0</v>
      </c>
      <c r="AR18" s="62">
        <f t="shared" si="15"/>
        <v>0</v>
      </c>
      <c r="AS18" s="62">
        <f t="shared" si="16"/>
        <v>0</v>
      </c>
      <c r="AT18" s="62">
        <f t="shared" ref="AT18" si="30">Z18*0.95</f>
        <v>0</v>
      </c>
      <c r="AU18" s="62">
        <f t="shared" si="18"/>
        <v>0</v>
      </c>
      <c r="AV18" s="62">
        <f t="shared" si="19"/>
        <v>0</v>
      </c>
      <c r="AW18" s="62">
        <f t="shared" si="20"/>
        <v>0</v>
      </c>
      <c r="AX18" s="62">
        <f t="shared" ref="AX18" si="31">AD18*0.95</f>
        <v>0</v>
      </c>
      <c r="AY18" s="62">
        <f t="shared" si="22"/>
        <v>0</v>
      </c>
      <c r="AZ18" s="62">
        <f t="shared" si="23"/>
        <v>0</v>
      </c>
      <c r="BA18" s="62">
        <f t="shared" si="24"/>
        <v>0</v>
      </c>
      <c r="BB18" s="62">
        <f t="shared" ref="BB18" si="32">AH18*0.95</f>
        <v>0</v>
      </c>
      <c r="BC18" s="62">
        <f t="shared" si="26"/>
        <v>0</v>
      </c>
      <c r="BD18" s="62">
        <f t="shared" si="27"/>
        <v>0</v>
      </c>
      <c r="BE18" s="62">
        <f t="shared" si="28"/>
        <v>0</v>
      </c>
      <c r="BF18" s="62">
        <f t="shared" ref="BF18" si="33">AL18*0.95</f>
        <v>0</v>
      </c>
      <c r="BG18" s="64"/>
    </row>
    <row r="19" spans="1:59" ht="18.75" customHeight="1" x14ac:dyDescent="0.25">
      <c r="A19" s="24"/>
      <c r="B19" s="15"/>
      <c r="C19" s="16" t="s">
        <v>104</v>
      </c>
      <c r="D19" s="17" t="s">
        <v>118</v>
      </c>
      <c r="E19" s="18"/>
      <c r="F19" s="18"/>
      <c r="G19" s="18">
        <v>1</v>
      </c>
      <c r="H19" s="19">
        <f t="shared" si="2"/>
        <v>1</v>
      </c>
      <c r="I19" s="18"/>
      <c r="J19" s="18"/>
      <c r="K19" s="18">
        <v>1</v>
      </c>
      <c r="L19" s="19">
        <f t="shared" si="3"/>
        <v>1</v>
      </c>
      <c r="M19" s="18"/>
      <c r="N19" s="18"/>
      <c r="O19" s="18">
        <v>1</v>
      </c>
      <c r="P19" s="19">
        <f t="shared" si="4"/>
        <v>1</v>
      </c>
      <c r="Q19" s="18"/>
      <c r="R19" s="18">
        <v>1</v>
      </c>
      <c r="S19" s="18"/>
      <c r="T19" s="19">
        <f t="shared" si="5"/>
        <v>1</v>
      </c>
      <c r="U19" s="19">
        <f t="shared" si="6"/>
        <v>4</v>
      </c>
      <c r="V19" s="20">
        <f t="shared" si="7"/>
        <v>5000</v>
      </c>
      <c r="W19" s="21"/>
      <c r="X19" s="21"/>
      <c r="Y19" s="21">
        <v>1000</v>
      </c>
      <c r="Z19" s="22">
        <f t="shared" si="8"/>
        <v>1000</v>
      </c>
      <c r="AA19" s="21"/>
      <c r="AB19" s="21"/>
      <c r="AC19" s="21">
        <v>1000</v>
      </c>
      <c r="AD19" s="22">
        <f t="shared" si="0"/>
        <v>1000</v>
      </c>
      <c r="AE19" s="21"/>
      <c r="AF19" s="21"/>
      <c r="AG19" s="21">
        <v>1500</v>
      </c>
      <c r="AH19" s="22">
        <f t="shared" si="9"/>
        <v>1500</v>
      </c>
      <c r="AI19" s="21"/>
      <c r="AJ19" s="21">
        <v>1500</v>
      </c>
      <c r="AK19" s="21"/>
      <c r="AL19" s="22">
        <f t="shared" si="10"/>
        <v>1500</v>
      </c>
      <c r="AM19" s="20">
        <f t="shared" si="1"/>
        <v>5000</v>
      </c>
      <c r="AN19" s="22">
        <f t="shared" si="11"/>
        <v>250</v>
      </c>
      <c r="AO19" s="22">
        <f t="shared" si="12"/>
        <v>4750</v>
      </c>
      <c r="AP19" s="22">
        <f t="shared" si="13"/>
        <v>4750</v>
      </c>
      <c r="AQ19" s="21">
        <f t="shared" si="14"/>
        <v>0</v>
      </c>
      <c r="AR19" s="21">
        <f t="shared" si="15"/>
        <v>0</v>
      </c>
      <c r="AS19" s="21">
        <f t="shared" si="16"/>
        <v>950</v>
      </c>
      <c r="AT19" s="22">
        <f t="shared" si="17"/>
        <v>950</v>
      </c>
      <c r="AU19" s="21">
        <f t="shared" si="18"/>
        <v>0</v>
      </c>
      <c r="AV19" s="21">
        <f t="shared" si="19"/>
        <v>0</v>
      </c>
      <c r="AW19" s="21">
        <f t="shared" si="20"/>
        <v>950</v>
      </c>
      <c r="AX19" s="22">
        <f t="shared" si="21"/>
        <v>950</v>
      </c>
      <c r="AY19" s="21">
        <f t="shared" si="22"/>
        <v>0</v>
      </c>
      <c r="AZ19" s="21">
        <f t="shared" si="23"/>
        <v>0</v>
      </c>
      <c r="BA19" s="21">
        <f t="shared" si="24"/>
        <v>1425</v>
      </c>
      <c r="BB19" s="22">
        <f t="shared" si="25"/>
        <v>1425</v>
      </c>
      <c r="BC19" s="21">
        <f t="shared" si="26"/>
        <v>0</v>
      </c>
      <c r="BD19" s="21">
        <f t="shared" si="27"/>
        <v>1425</v>
      </c>
      <c r="BE19" s="21">
        <f t="shared" si="28"/>
        <v>0</v>
      </c>
      <c r="BF19" s="22">
        <f t="shared" si="29"/>
        <v>1425</v>
      </c>
      <c r="BG19" s="23"/>
    </row>
    <row r="20" spans="1:59" ht="18.75" customHeight="1" x14ac:dyDescent="0.25">
      <c r="A20" s="24"/>
      <c r="B20" s="15"/>
      <c r="C20" s="16" t="s">
        <v>105</v>
      </c>
      <c r="D20" s="17" t="s">
        <v>118</v>
      </c>
      <c r="E20" s="18"/>
      <c r="F20" s="18"/>
      <c r="G20" s="18">
        <v>1</v>
      </c>
      <c r="H20" s="19">
        <f t="shared" ref="H20:H39" si="34">SUM(E20:G20)</f>
        <v>1</v>
      </c>
      <c r="I20" s="18"/>
      <c r="J20" s="18"/>
      <c r="K20" s="18">
        <v>1</v>
      </c>
      <c r="L20" s="19">
        <f t="shared" si="3"/>
        <v>1</v>
      </c>
      <c r="M20" s="18"/>
      <c r="N20" s="18"/>
      <c r="O20" s="18">
        <v>1</v>
      </c>
      <c r="P20" s="19">
        <f t="shared" si="4"/>
        <v>1</v>
      </c>
      <c r="Q20" s="18"/>
      <c r="R20" s="18">
        <v>1</v>
      </c>
      <c r="S20" s="18"/>
      <c r="T20" s="19">
        <f t="shared" si="5"/>
        <v>1</v>
      </c>
      <c r="U20" s="19">
        <f t="shared" si="6"/>
        <v>4</v>
      </c>
      <c r="V20" s="20">
        <f t="shared" si="7"/>
        <v>2000</v>
      </c>
      <c r="W20" s="21"/>
      <c r="X20" s="21"/>
      <c r="Y20" s="21">
        <v>1000</v>
      </c>
      <c r="Z20" s="22">
        <f t="shared" si="8"/>
        <v>1000</v>
      </c>
      <c r="AA20" s="21"/>
      <c r="AB20" s="21"/>
      <c r="AC20" s="21">
        <v>1000</v>
      </c>
      <c r="AD20" s="22">
        <f t="shared" si="0"/>
        <v>1000</v>
      </c>
      <c r="AE20" s="21"/>
      <c r="AF20" s="21"/>
      <c r="AG20" s="21"/>
      <c r="AH20" s="22">
        <f t="shared" si="9"/>
        <v>0</v>
      </c>
      <c r="AI20" s="21"/>
      <c r="AJ20" s="21"/>
      <c r="AK20" s="21"/>
      <c r="AL20" s="22">
        <f t="shared" si="10"/>
        <v>0</v>
      </c>
      <c r="AM20" s="20">
        <f t="shared" si="1"/>
        <v>2000</v>
      </c>
      <c r="AN20" s="22">
        <f t="shared" si="11"/>
        <v>100</v>
      </c>
      <c r="AO20" s="22">
        <f t="shared" si="12"/>
        <v>1900</v>
      </c>
      <c r="AP20" s="22">
        <f t="shared" si="13"/>
        <v>1900</v>
      </c>
      <c r="AQ20" s="21">
        <f t="shared" si="14"/>
        <v>0</v>
      </c>
      <c r="AR20" s="21">
        <f t="shared" si="15"/>
        <v>0</v>
      </c>
      <c r="AS20" s="21">
        <f t="shared" si="16"/>
        <v>950</v>
      </c>
      <c r="AT20" s="22">
        <f t="shared" si="17"/>
        <v>950</v>
      </c>
      <c r="AU20" s="21">
        <f t="shared" si="18"/>
        <v>0</v>
      </c>
      <c r="AV20" s="21">
        <f t="shared" si="19"/>
        <v>0</v>
      </c>
      <c r="AW20" s="21">
        <f t="shared" si="20"/>
        <v>950</v>
      </c>
      <c r="AX20" s="22">
        <f t="shared" si="21"/>
        <v>950</v>
      </c>
      <c r="AY20" s="21">
        <f t="shared" si="22"/>
        <v>0</v>
      </c>
      <c r="AZ20" s="21">
        <f t="shared" si="23"/>
        <v>0</v>
      </c>
      <c r="BA20" s="21">
        <f t="shared" si="24"/>
        <v>0</v>
      </c>
      <c r="BB20" s="22">
        <f t="shared" si="25"/>
        <v>0</v>
      </c>
      <c r="BC20" s="21">
        <f t="shared" si="26"/>
        <v>0</v>
      </c>
      <c r="BD20" s="21">
        <f t="shared" si="27"/>
        <v>0</v>
      </c>
      <c r="BE20" s="21">
        <f t="shared" si="28"/>
        <v>0</v>
      </c>
      <c r="BF20" s="22">
        <f t="shared" si="29"/>
        <v>0</v>
      </c>
      <c r="BG20" s="23"/>
    </row>
    <row r="21" spans="1:59" x14ac:dyDescent="0.25">
      <c r="A21" s="66" t="s">
        <v>33</v>
      </c>
      <c r="B21" s="15" t="s">
        <v>34</v>
      </c>
      <c r="C21" s="16" t="s">
        <v>35</v>
      </c>
      <c r="D21" s="17" t="s">
        <v>99</v>
      </c>
      <c r="E21" s="18"/>
      <c r="F21" s="18"/>
      <c r="G21" s="18">
        <v>1</v>
      </c>
      <c r="H21" s="19">
        <f t="shared" si="34"/>
        <v>1</v>
      </c>
      <c r="I21" s="18"/>
      <c r="J21" s="18"/>
      <c r="K21" s="18">
        <v>1</v>
      </c>
      <c r="L21" s="19">
        <f t="shared" si="3"/>
        <v>1</v>
      </c>
      <c r="M21" s="18"/>
      <c r="N21" s="18"/>
      <c r="O21" s="18">
        <v>1</v>
      </c>
      <c r="P21" s="19">
        <f t="shared" si="4"/>
        <v>1</v>
      </c>
      <c r="Q21" s="18"/>
      <c r="R21" s="18">
        <v>1</v>
      </c>
      <c r="S21" s="18"/>
      <c r="T21" s="19">
        <f t="shared" si="5"/>
        <v>1</v>
      </c>
      <c r="U21" s="19">
        <f t="shared" si="6"/>
        <v>4</v>
      </c>
      <c r="V21" s="20">
        <f t="shared" si="7"/>
        <v>4500</v>
      </c>
      <c r="W21" s="21"/>
      <c r="X21" s="21"/>
      <c r="Y21" s="21">
        <v>1000</v>
      </c>
      <c r="Z21" s="22">
        <f t="shared" si="8"/>
        <v>1000</v>
      </c>
      <c r="AA21" s="21"/>
      <c r="AB21" s="21"/>
      <c r="AC21" s="21">
        <v>500</v>
      </c>
      <c r="AD21" s="22">
        <f t="shared" si="0"/>
        <v>500</v>
      </c>
      <c r="AE21" s="21"/>
      <c r="AF21" s="21"/>
      <c r="AG21" s="21">
        <v>1500</v>
      </c>
      <c r="AH21" s="22">
        <f t="shared" si="9"/>
        <v>1500</v>
      </c>
      <c r="AI21" s="21"/>
      <c r="AJ21" s="21">
        <v>1500</v>
      </c>
      <c r="AK21" s="21"/>
      <c r="AL21" s="22">
        <f t="shared" si="10"/>
        <v>1500</v>
      </c>
      <c r="AM21" s="20">
        <f t="shared" si="1"/>
        <v>4500</v>
      </c>
      <c r="AN21" s="22">
        <f t="shared" si="11"/>
        <v>225</v>
      </c>
      <c r="AO21" s="22">
        <f t="shared" si="12"/>
        <v>4275</v>
      </c>
      <c r="AP21" s="22">
        <f t="shared" ref="AP21:AP39" si="35">AT21+AX21+BB21+BF21</f>
        <v>4275</v>
      </c>
      <c r="AQ21" s="21">
        <f t="shared" si="14"/>
        <v>0</v>
      </c>
      <c r="AR21" s="21">
        <f t="shared" si="15"/>
        <v>0</v>
      </c>
      <c r="AS21" s="21">
        <f t="shared" si="16"/>
        <v>950</v>
      </c>
      <c r="AT21" s="22">
        <f t="shared" si="17"/>
        <v>950</v>
      </c>
      <c r="AU21" s="21">
        <f t="shared" si="18"/>
        <v>0</v>
      </c>
      <c r="AV21" s="21">
        <f t="shared" si="19"/>
        <v>0</v>
      </c>
      <c r="AW21" s="21">
        <f t="shared" si="20"/>
        <v>475</v>
      </c>
      <c r="AX21" s="22">
        <f t="shared" si="21"/>
        <v>475</v>
      </c>
      <c r="AY21" s="21">
        <f t="shared" si="22"/>
        <v>0</v>
      </c>
      <c r="AZ21" s="21">
        <f t="shared" si="23"/>
        <v>0</v>
      </c>
      <c r="BA21" s="21">
        <f t="shared" si="24"/>
        <v>1425</v>
      </c>
      <c r="BB21" s="22">
        <f t="shared" si="25"/>
        <v>1425</v>
      </c>
      <c r="BC21" s="21">
        <f t="shared" si="26"/>
        <v>0</v>
      </c>
      <c r="BD21" s="21">
        <f t="shared" si="27"/>
        <v>1425</v>
      </c>
      <c r="BE21" s="21">
        <f t="shared" si="28"/>
        <v>0</v>
      </c>
      <c r="BF21" s="22">
        <f t="shared" si="29"/>
        <v>1425</v>
      </c>
      <c r="BG21" s="23"/>
    </row>
    <row r="22" spans="1:59" ht="28.5" x14ac:dyDescent="0.25">
      <c r="A22" s="67" t="s">
        <v>36</v>
      </c>
      <c r="B22" s="15" t="s">
        <v>37</v>
      </c>
      <c r="C22" s="16" t="s">
        <v>38</v>
      </c>
      <c r="D22" s="17" t="s">
        <v>99</v>
      </c>
      <c r="E22" s="18"/>
      <c r="F22" s="18"/>
      <c r="G22" s="18">
        <v>1</v>
      </c>
      <c r="H22" s="19">
        <f t="shared" si="34"/>
        <v>1</v>
      </c>
      <c r="I22" s="18"/>
      <c r="J22" s="18"/>
      <c r="K22" s="18">
        <v>1</v>
      </c>
      <c r="L22" s="19">
        <f t="shared" si="3"/>
        <v>1</v>
      </c>
      <c r="M22" s="18"/>
      <c r="N22" s="18"/>
      <c r="O22" s="18">
        <v>1</v>
      </c>
      <c r="P22" s="19">
        <f t="shared" si="4"/>
        <v>1</v>
      </c>
      <c r="Q22" s="18"/>
      <c r="R22" s="18">
        <v>1</v>
      </c>
      <c r="S22" s="18"/>
      <c r="T22" s="19">
        <f t="shared" si="5"/>
        <v>1</v>
      </c>
      <c r="U22" s="19">
        <f t="shared" si="6"/>
        <v>4</v>
      </c>
      <c r="V22" s="20">
        <f t="shared" si="7"/>
        <v>20000</v>
      </c>
      <c r="W22" s="21"/>
      <c r="X22" s="21"/>
      <c r="Y22" s="21">
        <v>15000</v>
      </c>
      <c r="Z22" s="22">
        <f t="shared" si="8"/>
        <v>15000</v>
      </c>
      <c r="AA22" s="21"/>
      <c r="AB22" s="21"/>
      <c r="AC22" s="21">
        <v>1000</v>
      </c>
      <c r="AD22" s="22">
        <f t="shared" si="0"/>
        <v>1000</v>
      </c>
      <c r="AE22" s="21"/>
      <c r="AF22" s="21"/>
      <c r="AG22" s="21">
        <v>2000</v>
      </c>
      <c r="AH22" s="22">
        <f t="shared" si="9"/>
        <v>2000</v>
      </c>
      <c r="AI22" s="21"/>
      <c r="AJ22" s="21">
        <v>2000</v>
      </c>
      <c r="AK22" s="21"/>
      <c r="AL22" s="22">
        <f t="shared" si="10"/>
        <v>2000</v>
      </c>
      <c r="AM22" s="20">
        <f t="shared" si="1"/>
        <v>20000</v>
      </c>
      <c r="AN22" s="22">
        <f t="shared" si="11"/>
        <v>1000</v>
      </c>
      <c r="AO22" s="22">
        <f t="shared" si="12"/>
        <v>19000</v>
      </c>
      <c r="AP22" s="22">
        <f t="shared" si="35"/>
        <v>19000</v>
      </c>
      <c r="AQ22" s="21">
        <f t="shared" si="14"/>
        <v>0</v>
      </c>
      <c r="AR22" s="21">
        <f t="shared" si="15"/>
        <v>0</v>
      </c>
      <c r="AS22" s="21">
        <f t="shared" si="16"/>
        <v>14250</v>
      </c>
      <c r="AT22" s="22">
        <f t="shared" si="17"/>
        <v>14250</v>
      </c>
      <c r="AU22" s="21">
        <f t="shared" si="18"/>
        <v>0</v>
      </c>
      <c r="AV22" s="21">
        <f t="shared" si="19"/>
        <v>0</v>
      </c>
      <c r="AW22" s="21">
        <f t="shared" si="20"/>
        <v>950</v>
      </c>
      <c r="AX22" s="22">
        <f t="shared" si="21"/>
        <v>950</v>
      </c>
      <c r="AY22" s="21">
        <f t="shared" si="22"/>
        <v>0</v>
      </c>
      <c r="AZ22" s="21">
        <f t="shared" si="23"/>
        <v>0</v>
      </c>
      <c r="BA22" s="21">
        <f t="shared" si="24"/>
        <v>1900</v>
      </c>
      <c r="BB22" s="22">
        <f t="shared" si="25"/>
        <v>1900</v>
      </c>
      <c r="BC22" s="21">
        <f t="shared" si="26"/>
        <v>0</v>
      </c>
      <c r="BD22" s="21">
        <f t="shared" si="27"/>
        <v>1900</v>
      </c>
      <c r="BE22" s="21">
        <f t="shared" si="28"/>
        <v>0</v>
      </c>
      <c r="BF22" s="22">
        <f t="shared" si="29"/>
        <v>1900</v>
      </c>
      <c r="BG22" s="23"/>
    </row>
    <row r="23" spans="1:59" ht="28.5" x14ac:dyDescent="0.25">
      <c r="A23" s="67"/>
      <c r="B23" s="15" t="s">
        <v>100</v>
      </c>
      <c r="C23" s="16" t="s">
        <v>101</v>
      </c>
      <c r="D23" s="17" t="s">
        <v>99</v>
      </c>
      <c r="E23" s="18"/>
      <c r="F23" s="18"/>
      <c r="G23" s="18">
        <v>1</v>
      </c>
      <c r="H23" s="19">
        <f t="shared" si="34"/>
        <v>1</v>
      </c>
      <c r="I23" s="18"/>
      <c r="J23" s="18"/>
      <c r="K23" s="18">
        <v>1</v>
      </c>
      <c r="L23" s="19">
        <f t="shared" si="3"/>
        <v>1</v>
      </c>
      <c r="M23" s="18"/>
      <c r="N23" s="18"/>
      <c r="O23" s="18">
        <v>1</v>
      </c>
      <c r="P23" s="19">
        <f t="shared" si="4"/>
        <v>1</v>
      </c>
      <c r="Q23" s="18"/>
      <c r="R23" s="18">
        <v>1</v>
      </c>
      <c r="S23" s="18"/>
      <c r="T23" s="19">
        <f t="shared" si="5"/>
        <v>1</v>
      </c>
      <c r="U23" s="19">
        <f t="shared" si="6"/>
        <v>4</v>
      </c>
      <c r="V23" s="20">
        <f t="shared" si="7"/>
        <v>27000</v>
      </c>
      <c r="W23" s="21"/>
      <c r="X23" s="21"/>
      <c r="Y23" s="21">
        <v>20000</v>
      </c>
      <c r="Z23" s="22">
        <f t="shared" si="8"/>
        <v>20000</v>
      </c>
      <c r="AA23" s="21"/>
      <c r="AB23" s="21"/>
      <c r="AC23" s="21">
        <v>5000</v>
      </c>
      <c r="AD23" s="22">
        <f t="shared" ref="AD23" si="36">SUM(AA23:AC23)</f>
        <v>5000</v>
      </c>
      <c r="AE23" s="21"/>
      <c r="AF23" s="21"/>
      <c r="AG23" s="21">
        <v>1000</v>
      </c>
      <c r="AH23" s="22">
        <f t="shared" si="9"/>
        <v>1000</v>
      </c>
      <c r="AI23" s="21"/>
      <c r="AJ23" s="21">
        <v>1000</v>
      </c>
      <c r="AK23" s="21"/>
      <c r="AL23" s="22">
        <f t="shared" si="10"/>
        <v>1000</v>
      </c>
      <c r="AM23" s="20">
        <f t="shared" si="1"/>
        <v>27000</v>
      </c>
      <c r="AN23" s="22">
        <f t="shared" si="11"/>
        <v>1350</v>
      </c>
      <c r="AO23" s="22">
        <f t="shared" si="12"/>
        <v>25650</v>
      </c>
      <c r="AP23" s="22">
        <f t="shared" ref="AP23" si="37">AT23+AX23+BB23+BF23</f>
        <v>25650</v>
      </c>
      <c r="AQ23" s="21">
        <f t="shared" si="14"/>
        <v>0</v>
      </c>
      <c r="AR23" s="21">
        <f t="shared" si="15"/>
        <v>0</v>
      </c>
      <c r="AS23" s="21">
        <f t="shared" si="16"/>
        <v>19000</v>
      </c>
      <c r="AT23" s="22">
        <f t="shared" si="17"/>
        <v>19000</v>
      </c>
      <c r="AU23" s="21">
        <f t="shared" si="18"/>
        <v>0</v>
      </c>
      <c r="AV23" s="21">
        <f t="shared" si="19"/>
        <v>0</v>
      </c>
      <c r="AW23" s="21">
        <f t="shared" si="20"/>
        <v>4750</v>
      </c>
      <c r="AX23" s="22">
        <f t="shared" si="21"/>
        <v>4750</v>
      </c>
      <c r="AY23" s="21">
        <f t="shared" si="22"/>
        <v>0</v>
      </c>
      <c r="AZ23" s="21">
        <f t="shared" si="23"/>
        <v>0</v>
      </c>
      <c r="BA23" s="21">
        <f t="shared" si="24"/>
        <v>950</v>
      </c>
      <c r="BB23" s="22">
        <f t="shared" si="25"/>
        <v>950</v>
      </c>
      <c r="BC23" s="21">
        <f t="shared" si="26"/>
        <v>0</v>
      </c>
      <c r="BD23" s="21">
        <f t="shared" si="27"/>
        <v>950</v>
      </c>
      <c r="BE23" s="21">
        <f t="shared" si="28"/>
        <v>0</v>
      </c>
      <c r="BF23" s="22">
        <f t="shared" si="29"/>
        <v>950</v>
      </c>
      <c r="BG23" s="23"/>
    </row>
    <row r="24" spans="1:59" ht="28.5" x14ac:dyDescent="0.25">
      <c r="A24" s="67" t="s">
        <v>39</v>
      </c>
      <c r="B24" s="15" t="s">
        <v>108</v>
      </c>
      <c r="C24" s="16" t="s">
        <v>40</v>
      </c>
      <c r="D24" s="17" t="s">
        <v>99</v>
      </c>
      <c r="E24" s="18"/>
      <c r="F24" s="18"/>
      <c r="G24" s="18">
        <v>1</v>
      </c>
      <c r="H24" s="19">
        <f t="shared" si="34"/>
        <v>1</v>
      </c>
      <c r="I24" s="18"/>
      <c r="J24" s="18"/>
      <c r="K24" s="18"/>
      <c r="L24" s="19">
        <f t="shared" si="3"/>
        <v>0</v>
      </c>
      <c r="M24" s="18"/>
      <c r="N24" s="18"/>
      <c r="O24" s="18"/>
      <c r="P24" s="19">
        <f t="shared" si="4"/>
        <v>0</v>
      </c>
      <c r="Q24" s="18"/>
      <c r="R24" s="18"/>
      <c r="S24" s="18"/>
      <c r="T24" s="19">
        <f t="shared" si="5"/>
        <v>0</v>
      </c>
      <c r="U24" s="19">
        <f t="shared" si="6"/>
        <v>1</v>
      </c>
      <c r="V24" s="20">
        <f t="shared" si="7"/>
        <v>11000</v>
      </c>
      <c r="W24" s="21"/>
      <c r="X24" s="21"/>
      <c r="Y24" s="21">
        <v>1000</v>
      </c>
      <c r="Z24" s="22">
        <f t="shared" si="8"/>
        <v>1000</v>
      </c>
      <c r="AA24" s="21"/>
      <c r="AB24" s="21"/>
      <c r="AC24" s="21"/>
      <c r="AD24" s="22">
        <f t="shared" si="0"/>
        <v>0</v>
      </c>
      <c r="AE24" s="21"/>
      <c r="AF24" s="21"/>
      <c r="AG24" s="21">
        <v>5000</v>
      </c>
      <c r="AH24" s="22">
        <f t="shared" si="9"/>
        <v>5000</v>
      </c>
      <c r="AI24" s="21"/>
      <c r="AJ24" s="21">
        <v>5000</v>
      </c>
      <c r="AK24" s="21"/>
      <c r="AL24" s="22">
        <f t="shared" si="10"/>
        <v>5000</v>
      </c>
      <c r="AM24" s="20">
        <f t="shared" si="1"/>
        <v>11000</v>
      </c>
      <c r="AN24" s="22">
        <f t="shared" si="11"/>
        <v>550</v>
      </c>
      <c r="AO24" s="22">
        <f t="shared" si="12"/>
        <v>10450</v>
      </c>
      <c r="AP24" s="22">
        <f t="shared" si="35"/>
        <v>10450</v>
      </c>
      <c r="AQ24" s="21">
        <f t="shared" si="14"/>
        <v>0</v>
      </c>
      <c r="AR24" s="21">
        <f t="shared" si="15"/>
        <v>0</v>
      </c>
      <c r="AS24" s="21">
        <f t="shared" si="16"/>
        <v>950</v>
      </c>
      <c r="AT24" s="22">
        <f t="shared" si="17"/>
        <v>950</v>
      </c>
      <c r="AU24" s="21">
        <f t="shared" si="18"/>
        <v>0</v>
      </c>
      <c r="AV24" s="21">
        <f t="shared" si="19"/>
        <v>0</v>
      </c>
      <c r="AW24" s="21">
        <f t="shared" si="20"/>
        <v>0</v>
      </c>
      <c r="AX24" s="22">
        <f t="shared" si="21"/>
        <v>0</v>
      </c>
      <c r="AY24" s="21">
        <f t="shared" si="22"/>
        <v>0</v>
      </c>
      <c r="AZ24" s="21">
        <f t="shared" si="23"/>
        <v>0</v>
      </c>
      <c r="BA24" s="21">
        <f t="shared" si="24"/>
        <v>4750</v>
      </c>
      <c r="BB24" s="22">
        <f t="shared" si="25"/>
        <v>4750</v>
      </c>
      <c r="BC24" s="21">
        <f t="shared" si="26"/>
        <v>0</v>
      </c>
      <c r="BD24" s="21">
        <f t="shared" si="27"/>
        <v>4750</v>
      </c>
      <c r="BE24" s="21">
        <f t="shared" si="28"/>
        <v>0</v>
      </c>
      <c r="BF24" s="22">
        <f t="shared" si="29"/>
        <v>4750</v>
      </c>
      <c r="BG24" s="23"/>
    </row>
    <row r="25" spans="1:59" x14ac:dyDescent="0.25">
      <c r="A25" s="67" t="s">
        <v>41</v>
      </c>
      <c r="B25" s="15" t="s">
        <v>42</v>
      </c>
      <c r="C25" s="16" t="s">
        <v>43</v>
      </c>
      <c r="D25" s="17" t="s">
        <v>99</v>
      </c>
      <c r="E25" s="18"/>
      <c r="F25" s="18"/>
      <c r="G25" s="18">
        <v>1</v>
      </c>
      <c r="H25" s="19">
        <f t="shared" si="34"/>
        <v>1</v>
      </c>
      <c r="I25" s="18"/>
      <c r="J25" s="18"/>
      <c r="K25" s="18">
        <v>1</v>
      </c>
      <c r="L25" s="19">
        <f t="shared" si="3"/>
        <v>1</v>
      </c>
      <c r="M25" s="18"/>
      <c r="N25" s="18"/>
      <c r="O25" s="18">
        <v>1</v>
      </c>
      <c r="P25" s="19">
        <f t="shared" si="4"/>
        <v>1</v>
      </c>
      <c r="Q25" s="18"/>
      <c r="R25" s="18">
        <v>1</v>
      </c>
      <c r="S25" s="18"/>
      <c r="T25" s="19">
        <f t="shared" si="5"/>
        <v>1</v>
      </c>
      <c r="U25" s="19">
        <f t="shared" si="6"/>
        <v>4</v>
      </c>
      <c r="V25" s="20">
        <f t="shared" si="7"/>
        <v>61000</v>
      </c>
      <c r="W25" s="21"/>
      <c r="X25" s="21"/>
      <c r="Y25" s="21">
        <v>5000</v>
      </c>
      <c r="Z25" s="22">
        <f t="shared" si="8"/>
        <v>5000</v>
      </c>
      <c r="AA25" s="21"/>
      <c r="AB25" s="21"/>
      <c r="AC25" s="21">
        <v>50000</v>
      </c>
      <c r="AD25" s="22">
        <f t="shared" si="0"/>
        <v>50000</v>
      </c>
      <c r="AE25" s="21"/>
      <c r="AF25" s="21"/>
      <c r="AG25" s="21">
        <v>3000</v>
      </c>
      <c r="AH25" s="22">
        <f t="shared" si="9"/>
        <v>3000</v>
      </c>
      <c r="AI25" s="21"/>
      <c r="AJ25" s="21">
        <v>3000</v>
      </c>
      <c r="AK25" s="21"/>
      <c r="AL25" s="22">
        <f t="shared" si="10"/>
        <v>3000</v>
      </c>
      <c r="AM25" s="20">
        <f t="shared" si="1"/>
        <v>61000</v>
      </c>
      <c r="AN25" s="22">
        <f t="shared" si="11"/>
        <v>3050</v>
      </c>
      <c r="AO25" s="22">
        <f t="shared" si="12"/>
        <v>57950</v>
      </c>
      <c r="AP25" s="22">
        <f t="shared" si="35"/>
        <v>57950</v>
      </c>
      <c r="AQ25" s="21">
        <f t="shared" si="14"/>
        <v>0</v>
      </c>
      <c r="AR25" s="21">
        <f t="shared" si="15"/>
        <v>0</v>
      </c>
      <c r="AS25" s="21">
        <f t="shared" si="16"/>
        <v>4750</v>
      </c>
      <c r="AT25" s="22">
        <f t="shared" si="17"/>
        <v>4750</v>
      </c>
      <c r="AU25" s="21">
        <f t="shared" si="18"/>
        <v>0</v>
      </c>
      <c r="AV25" s="21">
        <f t="shared" si="19"/>
        <v>0</v>
      </c>
      <c r="AW25" s="21">
        <f t="shared" si="20"/>
        <v>47500</v>
      </c>
      <c r="AX25" s="22">
        <f t="shared" si="21"/>
        <v>47500</v>
      </c>
      <c r="AY25" s="21">
        <f t="shared" si="22"/>
        <v>0</v>
      </c>
      <c r="AZ25" s="21">
        <f t="shared" si="23"/>
        <v>0</v>
      </c>
      <c r="BA25" s="21">
        <f t="shared" si="24"/>
        <v>2850</v>
      </c>
      <c r="BB25" s="22">
        <f t="shared" si="25"/>
        <v>2850</v>
      </c>
      <c r="BC25" s="21">
        <f t="shared" si="26"/>
        <v>0</v>
      </c>
      <c r="BD25" s="21">
        <f t="shared" si="27"/>
        <v>2850</v>
      </c>
      <c r="BE25" s="21">
        <f t="shared" si="28"/>
        <v>0</v>
      </c>
      <c r="BF25" s="22">
        <f t="shared" si="29"/>
        <v>2850</v>
      </c>
      <c r="BG25" s="23"/>
    </row>
    <row r="26" spans="1:59" x14ac:dyDescent="0.25">
      <c r="A26" s="67" t="s">
        <v>44</v>
      </c>
      <c r="B26" s="15" t="s">
        <v>45</v>
      </c>
      <c r="C26" s="16" t="s">
        <v>46</v>
      </c>
      <c r="D26" s="17" t="s">
        <v>99</v>
      </c>
      <c r="E26" s="18"/>
      <c r="F26" s="18"/>
      <c r="G26" s="18">
        <v>1</v>
      </c>
      <c r="H26" s="19">
        <f t="shared" si="34"/>
        <v>1</v>
      </c>
      <c r="I26" s="18"/>
      <c r="J26" s="18"/>
      <c r="K26" s="18"/>
      <c r="L26" s="19">
        <f t="shared" si="3"/>
        <v>0</v>
      </c>
      <c r="M26" s="18"/>
      <c r="N26" s="18"/>
      <c r="O26" s="18"/>
      <c r="P26" s="19">
        <f t="shared" si="4"/>
        <v>0</v>
      </c>
      <c r="Q26" s="18"/>
      <c r="R26" s="18"/>
      <c r="S26" s="18"/>
      <c r="T26" s="19">
        <f t="shared" si="5"/>
        <v>0</v>
      </c>
      <c r="U26" s="19">
        <f t="shared" si="6"/>
        <v>1</v>
      </c>
      <c r="V26" s="20">
        <f t="shared" si="7"/>
        <v>6000</v>
      </c>
      <c r="W26" s="21"/>
      <c r="X26" s="21"/>
      <c r="Y26" s="21">
        <v>2000</v>
      </c>
      <c r="Z26" s="22">
        <f t="shared" si="8"/>
        <v>2000</v>
      </c>
      <c r="AA26" s="21"/>
      <c r="AB26" s="21"/>
      <c r="AC26" s="21"/>
      <c r="AD26" s="22">
        <f t="shared" si="0"/>
        <v>0</v>
      </c>
      <c r="AE26" s="21"/>
      <c r="AF26" s="21"/>
      <c r="AG26" s="21">
        <v>2000</v>
      </c>
      <c r="AH26" s="22">
        <f t="shared" si="9"/>
        <v>2000</v>
      </c>
      <c r="AI26" s="21"/>
      <c r="AJ26" s="21">
        <v>2000</v>
      </c>
      <c r="AK26" s="21"/>
      <c r="AL26" s="22">
        <f t="shared" si="10"/>
        <v>2000</v>
      </c>
      <c r="AM26" s="20">
        <f t="shared" si="1"/>
        <v>6000</v>
      </c>
      <c r="AN26" s="22">
        <f t="shared" si="11"/>
        <v>300</v>
      </c>
      <c r="AO26" s="22">
        <f t="shared" si="12"/>
        <v>5700</v>
      </c>
      <c r="AP26" s="22">
        <f t="shared" si="35"/>
        <v>5700</v>
      </c>
      <c r="AQ26" s="21">
        <f t="shared" si="14"/>
        <v>0</v>
      </c>
      <c r="AR26" s="21">
        <f t="shared" si="15"/>
        <v>0</v>
      </c>
      <c r="AS26" s="21">
        <f t="shared" si="16"/>
        <v>1900</v>
      </c>
      <c r="AT26" s="22">
        <f t="shared" si="17"/>
        <v>1900</v>
      </c>
      <c r="AU26" s="21">
        <f t="shared" si="18"/>
        <v>0</v>
      </c>
      <c r="AV26" s="21">
        <f t="shared" si="19"/>
        <v>0</v>
      </c>
      <c r="AW26" s="21">
        <f t="shared" si="20"/>
        <v>0</v>
      </c>
      <c r="AX26" s="22">
        <f t="shared" si="21"/>
        <v>0</v>
      </c>
      <c r="AY26" s="21">
        <f t="shared" si="22"/>
        <v>0</v>
      </c>
      <c r="AZ26" s="21">
        <f t="shared" si="23"/>
        <v>0</v>
      </c>
      <c r="BA26" s="21">
        <f t="shared" si="24"/>
        <v>1900</v>
      </c>
      <c r="BB26" s="22">
        <f t="shared" si="25"/>
        <v>1900</v>
      </c>
      <c r="BC26" s="21">
        <f t="shared" si="26"/>
        <v>0</v>
      </c>
      <c r="BD26" s="21">
        <f t="shared" si="27"/>
        <v>1900</v>
      </c>
      <c r="BE26" s="21">
        <f t="shared" si="28"/>
        <v>0</v>
      </c>
      <c r="BF26" s="22">
        <f t="shared" si="29"/>
        <v>1900</v>
      </c>
      <c r="BG26" s="23"/>
    </row>
    <row r="27" spans="1:59" x14ac:dyDescent="0.25">
      <c r="A27" s="67" t="s">
        <v>47</v>
      </c>
      <c r="B27" s="15" t="s">
        <v>48</v>
      </c>
      <c r="C27" s="16" t="s">
        <v>49</v>
      </c>
      <c r="D27" s="17" t="s">
        <v>99</v>
      </c>
      <c r="E27" s="18"/>
      <c r="F27" s="18"/>
      <c r="G27" s="18">
        <v>1</v>
      </c>
      <c r="H27" s="19">
        <f t="shared" si="34"/>
        <v>1</v>
      </c>
      <c r="I27" s="18"/>
      <c r="J27" s="18"/>
      <c r="K27" s="18"/>
      <c r="L27" s="19">
        <f t="shared" si="3"/>
        <v>0</v>
      </c>
      <c r="M27" s="18"/>
      <c r="N27" s="18"/>
      <c r="O27" s="18"/>
      <c r="P27" s="19">
        <f t="shared" si="4"/>
        <v>0</v>
      </c>
      <c r="Q27" s="18"/>
      <c r="R27" s="18"/>
      <c r="S27" s="18"/>
      <c r="T27" s="19">
        <f t="shared" si="5"/>
        <v>0</v>
      </c>
      <c r="U27" s="19">
        <f t="shared" si="6"/>
        <v>1</v>
      </c>
      <c r="V27" s="20">
        <f t="shared" si="7"/>
        <v>6500</v>
      </c>
      <c r="W27" s="21"/>
      <c r="X27" s="21"/>
      <c r="Y27" s="21">
        <v>3500</v>
      </c>
      <c r="Z27" s="22">
        <f t="shared" si="8"/>
        <v>3500</v>
      </c>
      <c r="AA27" s="21"/>
      <c r="AB27" s="21"/>
      <c r="AC27" s="21"/>
      <c r="AD27" s="22">
        <f t="shared" si="0"/>
        <v>0</v>
      </c>
      <c r="AE27" s="21"/>
      <c r="AF27" s="21"/>
      <c r="AG27" s="21">
        <v>1500</v>
      </c>
      <c r="AH27" s="22">
        <f t="shared" si="9"/>
        <v>1500</v>
      </c>
      <c r="AI27" s="21"/>
      <c r="AJ27" s="21">
        <v>1500</v>
      </c>
      <c r="AK27" s="21"/>
      <c r="AL27" s="22">
        <f t="shared" si="10"/>
        <v>1500</v>
      </c>
      <c r="AM27" s="20">
        <f t="shared" si="1"/>
        <v>6500</v>
      </c>
      <c r="AN27" s="22">
        <f t="shared" si="11"/>
        <v>325</v>
      </c>
      <c r="AO27" s="22">
        <f t="shared" si="12"/>
        <v>6175</v>
      </c>
      <c r="AP27" s="22">
        <f t="shared" si="35"/>
        <v>6175</v>
      </c>
      <c r="AQ27" s="21">
        <f t="shared" si="14"/>
        <v>0</v>
      </c>
      <c r="AR27" s="21">
        <f t="shared" si="15"/>
        <v>0</v>
      </c>
      <c r="AS27" s="21">
        <f t="shared" si="16"/>
        <v>3325</v>
      </c>
      <c r="AT27" s="22">
        <f t="shared" si="17"/>
        <v>3325</v>
      </c>
      <c r="AU27" s="21">
        <f t="shared" si="18"/>
        <v>0</v>
      </c>
      <c r="AV27" s="21">
        <f t="shared" si="19"/>
        <v>0</v>
      </c>
      <c r="AW27" s="21">
        <f t="shared" si="20"/>
        <v>0</v>
      </c>
      <c r="AX27" s="22">
        <f t="shared" si="21"/>
        <v>0</v>
      </c>
      <c r="AY27" s="21">
        <f t="shared" si="22"/>
        <v>0</v>
      </c>
      <c r="AZ27" s="21">
        <f t="shared" si="23"/>
        <v>0</v>
      </c>
      <c r="BA27" s="21">
        <f t="shared" si="24"/>
        <v>1425</v>
      </c>
      <c r="BB27" s="22">
        <f t="shared" si="25"/>
        <v>1425</v>
      </c>
      <c r="BC27" s="21">
        <f t="shared" si="26"/>
        <v>0</v>
      </c>
      <c r="BD27" s="21">
        <f t="shared" si="27"/>
        <v>1425</v>
      </c>
      <c r="BE27" s="21">
        <f t="shared" si="28"/>
        <v>0</v>
      </c>
      <c r="BF27" s="22">
        <f t="shared" si="29"/>
        <v>1425</v>
      </c>
      <c r="BG27" s="23"/>
    </row>
    <row r="28" spans="1:59" x14ac:dyDescent="0.25">
      <c r="A28" s="67" t="s">
        <v>50</v>
      </c>
      <c r="B28" s="15" t="s">
        <v>51</v>
      </c>
      <c r="C28" s="16" t="s">
        <v>52</v>
      </c>
      <c r="D28" s="17" t="s">
        <v>99</v>
      </c>
      <c r="E28" s="18"/>
      <c r="F28" s="18"/>
      <c r="G28" s="18">
        <v>1</v>
      </c>
      <c r="H28" s="19">
        <f t="shared" si="34"/>
        <v>1</v>
      </c>
      <c r="I28" s="18"/>
      <c r="J28" s="18"/>
      <c r="K28" s="18"/>
      <c r="L28" s="19">
        <f t="shared" si="3"/>
        <v>0</v>
      </c>
      <c r="M28" s="18"/>
      <c r="N28" s="18"/>
      <c r="O28" s="18"/>
      <c r="P28" s="19">
        <f t="shared" si="4"/>
        <v>0</v>
      </c>
      <c r="Q28" s="18"/>
      <c r="R28" s="18"/>
      <c r="S28" s="18"/>
      <c r="T28" s="19">
        <f t="shared" si="5"/>
        <v>0</v>
      </c>
      <c r="U28" s="19">
        <f>H28+L28+P28+T28</f>
        <v>1</v>
      </c>
      <c r="V28" s="20">
        <f t="shared" si="7"/>
        <v>16000</v>
      </c>
      <c r="W28" s="21"/>
      <c r="X28" s="21"/>
      <c r="Y28" s="21">
        <v>6000</v>
      </c>
      <c r="Z28" s="22">
        <f t="shared" si="8"/>
        <v>6000</v>
      </c>
      <c r="AA28" s="21"/>
      <c r="AB28" s="21"/>
      <c r="AC28" s="21"/>
      <c r="AD28" s="22">
        <f t="shared" si="0"/>
        <v>0</v>
      </c>
      <c r="AE28" s="21"/>
      <c r="AF28" s="21"/>
      <c r="AG28" s="21">
        <v>5000</v>
      </c>
      <c r="AH28" s="22">
        <f t="shared" si="9"/>
        <v>5000</v>
      </c>
      <c r="AI28" s="21"/>
      <c r="AJ28" s="21">
        <v>5000</v>
      </c>
      <c r="AK28" s="21"/>
      <c r="AL28" s="22">
        <f t="shared" si="10"/>
        <v>5000</v>
      </c>
      <c r="AM28" s="20">
        <f t="shared" si="1"/>
        <v>16000</v>
      </c>
      <c r="AN28" s="22">
        <f t="shared" si="11"/>
        <v>800</v>
      </c>
      <c r="AO28" s="22">
        <f t="shared" si="12"/>
        <v>15200</v>
      </c>
      <c r="AP28" s="22">
        <f t="shared" si="35"/>
        <v>15200</v>
      </c>
      <c r="AQ28" s="21">
        <f t="shared" si="14"/>
        <v>0</v>
      </c>
      <c r="AR28" s="21">
        <f t="shared" si="15"/>
        <v>0</v>
      </c>
      <c r="AS28" s="21">
        <f t="shared" si="16"/>
        <v>5700</v>
      </c>
      <c r="AT28" s="22">
        <f t="shared" si="17"/>
        <v>5700</v>
      </c>
      <c r="AU28" s="21">
        <f t="shared" si="18"/>
        <v>0</v>
      </c>
      <c r="AV28" s="21">
        <f t="shared" si="19"/>
        <v>0</v>
      </c>
      <c r="AW28" s="21">
        <f t="shared" si="20"/>
        <v>0</v>
      </c>
      <c r="AX28" s="22">
        <f t="shared" si="21"/>
        <v>0</v>
      </c>
      <c r="AY28" s="21">
        <f t="shared" si="22"/>
        <v>0</v>
      </c>
      <c r="AZ28" s="21">
        <f t="shared" si="23"/>
        <v>0</v>
      </c>
      <c r="BA28" s="21">
        <f t="shared" si="24"/>
        <v>4750</v>
      </c>
      <c r="BB28" s="22">
        <f t="shared" si="25"/>
        <v>4750</v>
      </c>
      <c r="BC28" s="21">
        <f t="shared" si="26"/>
        <v>0</v>
      </c>
      <c r="BD28" s="21">
        <f t="shared" si="27"/>
        <v>4750</v>
      </c>
      <c r="BE28" s="21">
        <f t="shared" si="28"/>
        <v>0</v>
      </c>
      <c r="BF28" s="22">
        <f t="shared" si="29"/>
        <v>4750</v>
      </c>
      <c r="BG28" s="23"/>
    </row>
    <row r="29" spans="1:59" ht="28.5" x14ac:dyDescent="0.25">
      <c r="A29" s="67" t="s">
        <v>53</v>
      </c>
      <c r="B29" s="15" t="s">
        <v>54</v>
      </c>
      <c r="C29" s="16" t="s">
        <v>55</v>
      </c>
      <c r="D29" s="17" t="s">
        <v>99</v>
      </c>
      <c r="E29" s="18"/>
      <c r="F29" s="18"/>
      <c r="G29" s="18">
        <v>1</v>
      </c>
      <c r="H29" s="19">
        <f t="shared" si="34"/>
        <v>1</v>
      </c>
      <c r="I29" s="18"/>
      <c r="J29" s="18"/>
      <c r="K29" s="18">
        <v>1</v>
      </c>
      <c r="L29" s="19">
        <f t="shared" si="3"/>
        <v>1</v>
      </c>
      <c r="M29" s="18"/>
      <c r="N29" s="18"/>
      <c r="O29" s="18">
        <v>1</v>
      </c>
      <c r="P29" s="19">
        <f t="shared" si="4"/>
        <v>1</v>
      </c>
      <c r="Q29" s="18"/>
      <c r="R29" s="18">
        <v>1</v>
      </c>
      <c r="S29" s="18"/>
      <c r="T29" s="19">
        <f t="shared" si="5"/>
        <v>1</v>
      </c>
      <c r="U29" s="19">
        <f t="shared" si="6"/>
        <v>4</v>
      </c>
      <c r="V29" s="20">
        <f t="shared" si="7"/>
        <v>10500</v>
      </c>
      <c r="W29" s="21"/>
      <c r="X29" s="21"/>
      <c r="Y29" s="21">
        <v>1000</v>
      </c>
      <c r="Z29" s="22">
        <f t="shared" si="8"/>
        <v>1000</v>
      </c>
      <c r="AA29" s="21"/>
      <c r="AB29" s="21"/>
      <c r="AC29" s="21">
        <v>3500</v>
      </c>
      <c r="AD29" s="22">
        <f t="shared" si="0"/>
        <v>3500</v>
      </c>
      <c r="AE29" s="21"/>
      <c r="AF29" s="21"/>
      <c r="AG29" s="21">
        <v>3000</v>
      </c>
      <c r="AH29" s="22">
        <f t="shared" si="9"/>
        <v>3000</v>
      </c>
      <c r="AI29" s="21"/>
      <c r="AJ29" s="21">
        <v>3000</v>
      </c>
      <c r="AK29" s="21"/>
      <c r="AL29" s="22">
        <f t="shared" si="10"/>
        <v>3000</v>
      </c>
      <c r="AM29" s="20">
        <f t="shared" si="1"/>
        <v>10500</v>
      </c>
      <c r="AN29" s="22">
        <f t="shared" si="11"/>
        <v>525</v>
      </c>
      <c r="AO29" s="22">
        <f t="shared" si="12"/>
        <v>9975</v>
      </c>
      <c r="AP29" s="22">
        <f t="shared" si="35"/>
        <v>9975</v>
      </c>
      <c r="AQ29" s="21">
        <f t="shared" si="14"/>
        <v>0</v>
      </c>
      <c r="AR29" s="21">
        <f t="shared" si="15"/>
        <v>0</v>
      </c>
      <c r="AS29" s="21">
        <f t="shared" si="16"/>
        <v>950</v>
      </c>
      <c r="AT29" s="22">
        <f t="shared" si="17"/>
        <v>950</v>
      </c>
      <c r="AU29" s="21">
        <f t="shared" si="18"/>
        <v>0</v>
      </c>
      <c r="AV29" s="21">
        <f t="shared" si="19"/>
        <v>0</v>
      </c>
      <c r="AW29" s="21">
        <f t="shared" si="20"/>
        <v>3325</v>
      </c>
      <c r="AX29" s="22">
        <f t="shared" si="21"/>
        <v>3325</v>
      </c>
      <c r="AY29" s="21">
        <f t="shared" si="22"/>
        <v>0</v>
      </c>
      <c r="AZ29" s="21">
        <f t="shared" si="23"/>
        <v>0</v>
      </c>
      <c r="BA29" s="21">
        <f t="shared" si="24"/>
        <v>2850</v>
      </c>
      <c r="BB29" s="22">
        <f t="shared" si="25"/>
        <v>2850</v>
      </c>
      <c r="BC29" s="21">
        <f t="shared" si="26"/>
        <v>0</v>
      </c>
      <c r="BD29" s="21">
        <f t="shared" si="27"/>
        <v>2850</v>
      </c>
      <c r="BE29" s="21">
        <f t="shared" si="28"/>
        <v>0</v>
      </c>
      <c r="BF29" s="22">
        <f t="shared" si="29"/>
        <v>2850</v>
      </c>
      <c r="BG29" s="23"/>
    </row>
    <row r="30" spans="1:59" ht="29.25" customHeight="1" x14ac:dyDescent="0.25">
      <c r="A30" s="68" t="s">
        <v>56</v>
      </c>
      <c r="B30" s="15" t="s">
        <v>57</v>
      </c>
      <c r="C30" s="16" t="s">
        <v>56</v>
      </c>
      <c r="D30" s="17" t="s">
        <v>102</v>
      </c>
      <c r="E30" s="18"/>
      <c r="F30" s="18"/>
      <c r="G30" s="18">
        <v>1</v>
      </c>
      <c r="H30" s="19">
        <f t="shared" si="34"/>
        <v>1</v>
      </c>
      <c r="I30" s="18"/>
      <c r="J30" s="18"/>
      <c r="K30" s="18">
        <v>1</v>
      </c>
      <c r="L30" s="19">
        <f t="shared" si="3"/>
        <v>1</v>
      </c>
      <c r="M30" s="18"/>
      <c r="N30" s="18"/>
      <c r="O30" s="18">
        <v>1</v>
      </c>
      <c r="P30" s="19">
        <f t="shared" si="4"/>
        <v>1</v>
      </c>
      <c r="Q30" s="18"/>
      <c r="R30" s="18">
        <v>1</v>
      </c>
      <c r="S30" s="18"/>
      <c r="T30" s="19">
        <f t="shared" si="5"/>
        <v>1</v>
      </c>
      <c r="U30" s="19">
        <f t="shared" si="6"/>
        <v>4</v>
      </c>
      <c r="V30" s="20">
        <f t="shared" si="7"/>
        <v>4700</v>
      </c>
      <c r="W30" s="21"/>
      <c r="X30" s="21"/>
      <c r="Y30" s="21">
        <v>500</v>
      </c>
      <c r="Z30" s="22">
        <f t="shared" si="8"/>
        <v>500</v>
      </c>
      <c r="AA30" s="21"/>
      <c r="AB30" s="21"/>
      <c r="AC30" s="21">
        <v>3200</v>
      </c>
      <c r="AD30" s="22">
        <f t="shared" si="0"/>
        <v>3200</v>
      </c>
      <c r="AE30" s="21"/>
      <c r="AF30" s="21"/>
      <c r="AG30" s="21">
        <v>500</v>
      </c>
      <c r="AH30" s="22">
        <f t="shared" si="9"/>
        <v>500</v>
      </c>
      <c r="AI30" s="21"/>
      <c r="AJ30" s="21">
        <v>500</v>
      </c>
      <c r="AK30" s="21"/>
      <c r="AL30" s="22">
        <f t="shared" si="10"/>
        <v>500</v>
      </c>
      <c r="AM30" s="20">
        <f t="shared" si="1"/>
        <v>4700</v>
      </c>
      <c r="AN30" s="22">
        <f t="shared" si="11"/>
        <v>235</v>
      </c>
      <c r="AO30" s="22">
        <f t="shared" si="12"/>
        <v>4465</v>
      </c>
      <c r="AP30" s="22">
        <f t="shared" si="35"/>
        <v>4465</v>
      </c>
      <c r="AQ30" s="21">
        <f t="shared" si="14"/>
        <v>0</v>
      </c>
      <c r="AR30" s="21">
        <f t="shared" si="15"/>
        <v>0</v>
      </c>
      <c r="AS30" s="21">
        <f t="shared" si="16"/>
        <v>475</v>
      </c>
      <c r="AT30" s="22">
        <f t="shared" si="17"/>
        <v>475</v>
      </c>
      <c r="AU30" s="21">
        <f t="shared" si="18"/>
        <v>0</v>
      </c>
      <c r="AV30" s="21">
        <f t="shared" si="19"/>
        <v>0</v>
      </c>
      <c r="AW30" s="21">
        <f t="shared" si="20"/>
        <v>3040</v>
      </c>
      <c r="AX30" s="22">
        <f t="shared" si="21"/>
        <v>3040</v>
      </c>
      <c r="AY30" s="21">
        <f t="shared" si="22"/>
        <v>0</v>
      </c>
      <c r="AZ30" s="21">
        <f t="shared" si="23"/>
        <v>0</v>
      </c>
      <c r="BA30" s="21">
        <f t="shared" si="24"/>
        <v>475</v>
      </c>
      <c r="BB30" s="22">
        <f t="shared" si="25"/>
        <v>475</v>
      </c>
      <c r="BC30" s="21">
        <f t="shared" si="26"/>
        <v>0</v>
      </c>
      <c r="BD30" s="21">
        <f t="shared" si="27"/>
        <v>475</v>
      </c>
      <c r="BE30" s="21">
        <f t="shared" si="28"/>
        <v>0</v>
      </c>
      <c r="BF30" s="22">
        <f t="shared" si="29"/>
        <v>475</v>
      </c>
      <c r="BG30" s="23"/>
    </row>
    <row r="31" spans="1:59" x14ac:dyDescent="0.25">
      <c r="A31" s="67" t="s">
        <v>58</v>
      </c>
      <c r="B31" s="15" t="s">
        <v>59</v>
      </c>
      <c r="C31" s="16" t="s">
        <v>60</v>
      </c>
      <c r="D31" s="17" t="s">
        <v>61</v>
      </c>
      <c r="E31" s="18"/>
      <c r="F31" s="18"/>
      <c r="G31" s="18">
        <v>1</v>
      </c>
      <c r="H31" s="19">
        <f t="shared" si="34"/>
        <v>1</v>
      </c>
      <c r="I31" s="18"/>
      <c r="J31" s="18"/>
      <c r="K31" s="18"/>
      <c r="L31" s="19">
        <f t="shared" si="3"/>
        <v>0</v>
      </c>
      <c r="M31" s="18"/>
      <c r="N31" s="18"/>
      <c r="O31" s="18"/>
      <c r="P31" s="19">
        <f t="shared" si="4"/>
        <v>0</v>
      </c>
      <c r="Q31" s="18"/>
      <c r="R31" s="18"/>
      <c r="S31" s="18"/>
      <c r="T31" s="19">
        <f t="shared" si="5"/>
        <v>0</v>
      </c>
      <c r="U31" s="19">
        <f t="shared" si="6"/>
        <v>1</v>
      </c>
      <c r="V31" s="20">
        <f t="shared" si="7"/>
        <v>15000</v>
      </c>
      <c r="W31" s="21"/>
      <c r="X31" s="21"/>
      <c r="Y31" s="21">
        <v>5000</v>
      </c>
      <c r="Z31" s="22">
        <f t="shared" si="8"/>
        <v>5000</v>
      </c>
      <c r="AA31" s="21"/>
      <c r="AB31" s="21"/>
      <c r="AC31" s="21"/>
      <c r="AD31" s="22">
        <f t="shared" si="0"/>
        <v>0</v>
      </c>
      <c r="AE31" s="21"/>
      <c r="AF31" s="21"/>
      <c r="AG31" s="21">
        <v>5000</v>
      </c>
      <c r="AH31" s="22">
        <f t="shared" si="9"/>
        <v>5000</v>
      </c>
      <c r="AI31" s="21"/>
      <c r="AJ31" s="21">
        <v>5000</v>
      </c>
      <c r="AK31" s="21"/>
      <c r="AL31" s="22">
        <f t="shared" si="10"/>
        <v>5000</v>
      </c>
      <c r="AM31" s="20">
        <f t="shared" si="1"/>
        <v>15000</v>
      </c>
      <c r="AN31" s="22">
        <f t="shared" si="11"/>
        <v>750</v>
      </c>
      <c r="AO31" s="22">
        <f t="shared" si="12"/>
        <v>14250</v>
      </c>
      <c r="AP31" s="22">
        <f t="shared" si="35"/>
        <v>14250</v>
      </c>
      <c r="AQ31" s="21">
        <f t="shared" si="14"/>
        <v>0</v>
      </c>
      <c r="AR31" s="21">
        <f t="shared" si="15"/>
        <v>0</v>
      </c>
      <c r="AS31" s="21">
        <f t="shared" si="16"/>
        <v>4750</v>
      </c>
      <c r="AT31" s="22">
        <f t="shared" si="17"/>
        <v>4750</v>
      </c>
      <c r="AU31" s="21">
        <f t="shared" si="18"/>
        <v>0</v>
      </c>
      <c r="AV31" s="21">
        <f t="shared" si="19"/>
        <v>0</v>
      </c>
      <c r="AW31" s="21">
        <f t="shared" si="20"/>
        <v>0</v>
      </c>
      <c r="AX31" s="22">
        <f t="shared" si="21"/>
        <v>0</v>
      </c>
      <c r="AY31" s="21">
        <f t="shared" si="22"/>
        <v>0</v>
      </c>
      <c r="AZ31" s="21">
        <f t="shared" si="23"/>
        <v>0</v>
      </c>
      <c r="BA31" s="21">
        <f t="shared" si="24"/>
        <v>4750</v>
      </c>
      <c r="BB31" s="22">
        <f t="shared" si="25"/>
        <v>4750</v>
      </c>
      <c r="BC31" s="21">
        <f t="shared" si="26"/>
        <v>0</v>
      </c>
      <c r="BD31" s="21">
        <f t="shared" si="27"/>
        <v>4750</v>
      </c>
      <c r="BE31" s="21">
        <f t="shared" si="28"/>
        <v>0</v>
      </c>
      <c r="BF31" s="22">
        <f t="shared" si="29"/>
        <v>4750</v>
      </c>
      <c r="BG31" s="23"/>
    </row>
    <row r="32" spans="1:59" ht="28.5" x14ac:dyDescent="0.25">
      <c r="A32" s="66" t="s">
        <v>62</v>
      </c>
      <c r="B32" s="15" t="s">
        <v>63</v>
      </c>
      <c r="C32" s="16" t="s">
        <v>64</v>
      </c>
      <c r="D32" s="17" t="s">
        <v>65</v>
      </c>
      <c r="E32" s="18"/>
      <c r="F32" s="18"/>
      <c r="G32" s="18">
        <v>1</v>
      </c>
      <c r="H32" s="19">
        <f t="shared" si="34"/>
        <v>1</v>
      </c>
      <c r="I32" s="18"/>
      <c r="J32" s="18"/>
      <c r="K32" s="18"/>
      <c r="L32" s="19">
        <f t="shared" si="3"/>
        <v>0</v>
      </c>
      <c r="M32" s="18"/>
      <c r="N32" s="18"/>
      <c r="O32" s="18"/>
      <c r="P32" s="19">
        <f t="shared" si="4"/>
        <v>0</v>
      </c>
      <c r="Q32" s="18"/>
      <c r="R32" s="18"/>
      <c r="S32" s="18"/>
      <c r="T32" s="19">
        <f t="shared" si="5"/>
        <v>0</v>
      </c>
      <c r="U32" s="19">
        <f t="shared" si="6"/>
        <v>1</v>
      </c>
      <c r="V32" s="20">
        <f t="shared" si="7"/>
        <v>18000</v>
      </c>
      <c r="W32" s="21"/>
      <c r="X32" s="21"/>
      <c r="Y32" s="21">
        <v>6000</v>
      </c>
      <c r="Z32" s="22">
        <f t="shared" si="8"/>
        <v>6000</v>
      </c>
      <c r="AA32" s="21"/>
      <c r="AB32" s="21"/>
      <c r="AC32" s="21"/>
      <c r="AD32" s="22">
        <f t="shared" si="0"/>
        <v>0</v>
      </c>
      <c r="AE32" s="21"/>
      <c r="AF32" s="21"/>
      <c r="AG32" s="21">
        <v>6000</v>
      </c>
      <c r="AH32" s="22">
        <f t="shared" si="9"/>
        <v>6000</v>
      </c>
      <c r="AI32" s="21"/>
      <c r="AJ32" s="21">
        <v>6000</v>
      </c>
      <c r="AK32" s="21"/>
      <c r="AL32" s="22">
        <f t="shared" si="10"/>
        <v>6000</v>
      </c>
      <c r="AM32" s="20">
        <f t="shared" si="1"/>
        <v>18000</v>
      </c>
      <c r="AN32" s="22">
        <f t="shared" si="11"/>
        <v>900</v>
      </c>
      <c r="AO32" s="22">
        <f t="shared" si="12"/>
        <v>17100</v>
      </c>
      <c r="AP32" s="22">
        <f t="shared" si="35"/>
        <v>17100</v>
      </c>
      <c r="AQ32" s="21">
        <f t="shared" si="14"/>
        <v>0</v>
      </c>
      <c r="AR32" s="21">
        <f t="shared" si="15"/>
        <v>0</v>
      </c>
      <c r="AS32" s="21">
        <f t="shared" si="16"/>
        <v>5700</v>
      </c>
      <c r="AT32" s="22">
        <f t="shared" si="17"/>
        <v>5700</v>
      </c>
      <c r="AU32" s="21">
        <f t="shared" si="18"/>
        <v>0</v>
      </c>
      <c r="AV32" s="21">
        <f t="shared" si="19"/>
        <v>0</v>
      </c>
      <c r="AW32" s="21">
        <f t="shared" si="20"/>
        <v>0</v>
      </c>
      <c r="AX32" s="22">
        <f t="shared" si="21"/>
        <v>0</v>
      </c>
      <c r="AY32" s="21">
        <f t="shared" si="22"/>
        <v>0</v>
      </c>
      <c r="AZ32" s="21">
        <f t="shared" si="23"/>
        <v>0</v>
      </c>
      <c r="BA32" s="21">
        <f t="shared" si="24"/>
        <v>5700</v>
      </c>
      <c r="BB32" s="22">
        <f t="shared" si="25"/>
        <v>5700</v>
      </c>
      <c r="BC32" s="21">
        <f t="shared" si="26"/>
        <v>0</v>
      </c>
      <c r="BD32" s="21">
        <f t="shared" si="27"/>
        <v>5700</v>
      </c>
      <c r="BE32" s="21">
        <f t="shared" si="28"/>
        <v>0</v>
      </c>
      <c r="BF32" s="22">
        <f t="shared" si="29"/>
        <v>5700</v>
      </c>
      <c r="BG32" s="23"/>
    </row>
    <row r="33" spans="1:59" ht="33" customHeight="1" x14ac:dyDescent="0.25">
      <c r="A33" s="66" t="s">
        <v>66</v>
      </c>
      <c r="B33" s="15" t="s">
        <v>67</v>
      </c>
      <c r="C33" s="16" t="s">
        <v>68</v>
      </c>
      <c r="D33" s="17" t="s">
        <v>69</v>
      </c>
      <c r="E33" s="18"/>
      <c r="F33" s="18"/>
      <c r="G33" s="18">
        <v>1</v>
      </c>
      <c r="H33" s="19">
        <f t="shared" si="34"/>
        <v>1</v>
      </c>
      <c r="I33" s="18"/>
      <c r="J33" s="18"/>
      <c r="K33" s="18"/>
      <c r="L33" s="19">
        <f t="shared" si="3"/>
        <v>0</v>
      </c>
      <c r="M33" s="18"/>
      <c r="N33" s="18"/>
      <c r="O33" s="18"/>
      <c r="P33" s="19">
        <f t="shared" si="4"/>
        <v>0</v>
      </c>
      <c r="Q33" s="18"/>
      <c r="R33" s="18"/>
      <c r="S33" s="18"/>
      <c r="T33" s="19">
        <f t="shared" si="5"/>
        <v>0</v>
      </c>
      <c r="U33" s="19">
        <f t="shared" si="6"/>
        <v>1</v>
      </c>
      <c r="V33" s="20">
        <f t="shared" si="7"/>
        <v>63000</v>
      </c>
      <c r="W33" s="21"/>
      <c r="X33" s="21"/>
      <c r="Y33" s="21">
        <v>50000</v>
      </c>
      <c r="Z33" s="22">
        <f t="shared" si="8"/>
        <v>50000</v>
      </c>
      <c r="AA33" s="21"/>
      <c r="AB33" s="21"/>
      <c r="AC33" s="21"/>
      <c r="AD33" s="22">
        <f t="shared" si="0"/>
        <v>0</v>
      </c>
      <c r="AE33" s="21"/>
      <c r="AF33" s="21"/>
      <c r="AG33" s="21">
        <v>6500</v>
      </c>
      <c r="AH33" s="22">
        <f t="shared" si="9"/>
        <v>6500</v>
      </c>
      <c r="AI33" s="21"/>
      <c r="AJ33" s="21">
        <v>6500</v>
      </c>
      <c r="AK33" s="21"/>
      <c r="AL33" s="22">
        <f t="shared" si="10"/>
        <v>6500</v>
      </c>
      <c r="AM33" s="20">
        <f t="shared" si="1"/>
        <v>63000</v>
      </c>
      <c r="AN33" s="22">
        <f t="shared" si="11"/>
        <v>3150</v>
      </c>
      <c r="AO33" s="22">
        <f t="shared" si="12"/>
        <v>59850</v>
      </c>
      <c r="AP33" s="22">
        <f t="shared" si="35"/>
        <v>59850</v>
      </c>
      <c r="AQ33" s="21">
        <f t="shared" si="14"/>
        <v>0</v>
      </c>
      <c r="AR33" s="21">
        <f t="shared" si="15"/>
        <v>0</v>
      </c>
      <c r="AS33" s="21">
        <f t="shared" si="16"/>
        <v>47500</v>
      </c>
      <c r="AT33" s="22">
        <f t="shared" si="17"/>
        <v>47500</v>
      </c>
      <c r="AU33" s="21">
        <f t="shared" si="18"/>
        <v>0</v>
      </c>
      <c r="AV33" s="21">
        <f t="shared" si="19"/>
        <v>0</v>
      </c>
      <c r="AW33" s="21">
        <f t="shared" si="20"/>
        <v>0</v>
      </c>
      <c r="AX33" s="22">
        <f t="shared" si="21"/>
        <v>0</v>
      </c>
      <c r="AY33" s="21">
        <f t="shared" si="22"/>
        <v>0</v>
      </c>
      <c r="AZ33" s="21">
        <f t="shared" si="23"/>
        <v>0</v>
      </c>
      <c r="BA33" s="21">
        <f t="shared" si="24"/>
        <v>6175</v>
      </c>
      <c r="BB33" s="22">
        <f t="shared" si="25"/>
        <v>6175</v>
      </c>
      <c r="BC33" s="21">
        <f t="shared" si="26"/>
        <v>0</v>
      </c>
      <c r="BD33" s="21">
        <f t="shared" si="27"/>
        <v>6175</v>
      </c>
      <c r="BE33" s="21">
        <f t="shared" si="28"/>
        <v>0</v>
      </c>
      <c r="BF33" s="22">
        <f t="shared" si="29"/>
        <v>6175</v>
      </c>
      <c r="BG33" s="23"/>
    </row>
    <row r="34" spans="1:59" ht="18.75" customHeight="1" x14ac:dyDescent="0.25">
      <c r="A34" s="67" t="s">
        <v>75</v>
      </c>
      <c r="B34" s="15" t="s">
        <v>76</v>
      </c>
      <c r="C34" s="16" t="s">
        <v>75</v>
      </c>
      <c r="D34" s="17" t="s">
        <v>77</v>
      </c>
      <c r="E34" s="18"/>
      <c r="F34" s="18"/>
      <c r="G34" s="18"/>
      <c r="H34" s="19">
        <f t="shared" si="34"/>
        <v>0</v>
      </c>
      <c r="I34" s="18"/>
      <c r="J34" s="18"/>
      <c r="K34" s="18"/>
      <c r="L34" s="19">
        <f t="shared" si="3"/>
        <v>0</v>
      </c>
      <c r="M34" s="18"/>
      <c r="N34" s="18"/>
      <c r="O34" s="18"/>
      <c r="P34" s="19">
        <f t="shared" si="4"/>
        <v>0</v>
      </c>
      <c r="Q34" s="18"/>
      <c r="R34" s="18"/>
      <c r="S34" s="18"/>
      <c r="T34" s="19">
        <f t="shared" si="5"/>
        <v>0</v>
      </c>
      <c r="U34" s="19">
        <f t="shared" si="6"/>
        <v>0</v>
      </c>
      <c r="V34" s="20">
        <f t="shared" si="7"/>
        <v>0</v>
      </c>
      <c r="W34" s="21"/>
      <c r="X34" s="21"/>
      <c r="Y34" s="21"/>
      <c r="Z34" s="22">
        <f t="shared" si="8"/>
        <v>0</v>
      </c>
      <c r="AA34" s="21"/>
      <c r="AB34" s="21"/>
      <c r="AC34" s="21"/>
      <c r="AD34" s="22">
        <f>SUM(AA34:AC34)</f>
        <v>0</v>
      </c>
      <c r="AE34" s="21"/>
      <c r="AF34" s="21"/>
      <c r="AG34" s="21"/>
      <c r="AH34" s="22">
        <f t="shared" si="9"/>
        <v>0</v>
      </c>
      <c r="AI34" s="21"/>
      <c r="AJ34" s="21"/>
      <c r="AK34" s="21"/>
      <c r="AL34" s="22">
        <f t="shared" si="10"/>
        <v>0</v>
      </c>
      <c r="AM34" s="20">
        <f t="shared" si="1"/>
        <v>0</v>
      </c>
      <c r="AN34" s="22">
        <f t="shared" si="11"/>
        <v>0</v>
      </c>
      <c r="AO34" s="22">
        <f t="shared" si="12"/>
        <v>0</v>
      </c>
      <c r="AP34" s="22">
        <f>AT34+AX34+BB34+BF34</f>
        <v>0</v>
      </c>
      <c r="AQ34" s="21">
        <f t="shared" si="14"/>
        <v>0</v>
      </c>
      <c r="AR34" s="21">
        <f t="shared" si="15"/>
        <v>0</v>
      </c>
      <c r="AS34" s="21">
        <f t="shared" si="16"/>
        <v>0</v>
      </c>
      <c r="AT34" s="22">
        <f t="shared" si="17"/>
        <v>0</v>
      </c>
      <c r="AU34" s="21">
        <f t="shared" si="18"/>
        <v>0</v>
      </c>
      <c r="AV34" s="21">
        <f t="shared" si="19"/>
        <v>0</v>
      </c>
      <c r="AW34" s="21">
        <f t="shared" si="20"/>
        <v>0</v>
      </c>
      <c r="AX34" s="22">
        <f t="shared" si="21"/>
        <v>0</v>
      </c>
      <c r="AY34" s="21">
        <f t="shared" si="22"/>
        <v>0</v>
      </c>
      <c r="AZ34" s="21">
        <f t="shared" si="23"/>
        <v>0</v>
      </c>
      <c r="BA34" s="21">
        <f t="shared" si="24"/>
        <v>0</v>
      </c>
      <c r="BB34" s="22">
        <f t="shared" si="25"/>
        <v>0</v>
      </c>
      <c r="BC34" s="21">
        <f t="shared" si="26"/>
        <v>0</v>
      </c>
      <c r="BD34" s="21">
        <f t="shared" si="27"/>
        <v>0</v>
      </c>
      <c r="BE34" s="21">
        <f t="shared" si="28"/>
        <v>0</v>
      </c>
      <c r="BF34" s="22">
        <f t="shared" si="29"/>
        <v>0</v>
      </c>
      <c r="BG34" s="23"/>
    </row>
    <row r="35" spans="1:59" ht="18.75" customHeight="1" x14ac:dyDescent="0.25">
      <c r="A35" s="67" t="s">
        <v>78</v>
      </c>
      <c r="B35" s="15" t="s">
        <v>79</v>
      </c>
      <c r="C35" s="16" t="s">
        <v>78</v>
      </c>
      <c r="D35" s="17" t="s">
        <v>80</v>
      </c>
      <c r="E35" s="18"/>
      <c r="F35" s="18"/>
      <c r="G35" s="18"/>
      <c r="H35" s="19">
        <f t="shared" si="34"/>
        <v>0</v>
      </c>
      <c r="I35" s="18"/>
      <c r="J35" s="18"/>
      <c r="K35" s="18"/>
      <c r="L35" s="19">
        <f t="shared" si="3"/>
        <v>0</v>
      </c>
      <c r="M35" s="18"/>
      <c r="N35" s="18"/>
      <c r="O35" s="18"/>
      <c r="P35" s="19">
        <f t="shared" si="4"/>
        <v>0</v>
      </c>
      <c r="Q35" s="18"/>
      <c r="R35" s="18"/>
      <c r="S35" s="18"/>
      <c r="T35" s="19">
        <f t="shared" si="5"/>
        <v>0</v>
      </c>
      <c r="U35" s="19">
        <f t="shared" si="6"/>
        <v>0</v>
      </c>
      <c r="V35" s="20">
        <f t="shared" si="7"/>
        <v>0</v>
      </c>
      <c r="W35" s="21"/>
      <c r="X35" s="21"/>
      <c r="Y35" s="21"/>
      <c r="Z35" s="22">
        <f t="shared" si="8"/>
        <v>0</v>
      </c>
      <c r="AA35" s="21"/>
      <c r="AB35" s="21"/>
      <c r="AC35" s="21"/>
      <c r="AD35" s="22">
        <f>SUM(AA35:AC35)</f>
        <v>0</v>
      </c>
      <c r="AE35" s="21"/>
      <c r="AF35" s="21"/>
      <c r="AG35" s="21"/>
      <c r="AH35" s="22">
        <f t="shared" si="9"/>
        <v>0</v>
      </c>
      <c r="AI35" s="21"/>
      <c r="AJ35" s="21"/>
      <c r="AK35" s="21"/>
      <c r="AL35" s="22">
        <f t="shared" si="10"/>
        <v>0</v>
      </c>
      <c r="AM35" s="20">
        <f t="shared" si="1"/>
        <v>0</v>
      </c>
      <c r="AN35" s="22">
        <f t="shared" si="11"/>
        <v>0</v>
      </c>
      <c r="AO35" s="22">
        <f t="shared" si="12"/>
        <v>0</v>
      </c>
      <c r="AP35" s="22">
        <f>AT35+AX35+BB35+BF35</f>
        <v>0</v>
      </c>
      <c r="AQ35" s="21">
        <f t="shared" si="14"/>
        <v>0</v>
      </c>
      <c r="AR35" s="21">
        <f t="shared" si="15"/>
        <v>0</v>
      </c>
      <c r="AS35" s="21">
        <f t="shared" si="16"/>
        <v>0</v>
      </c>
      <c r="AT35" s="22">
        <f t="shared" si="17"/>
        <v>0</v>
      </c>
      <c r="AU35" s="21">
        <f t="shared" si="18"/>
        <v>0</v>
      </c>
      <c r="AV35" s="21">
        <f t="shared" si="19"/>
        <v>0</v>
      </c>
      <c r="AW35" s="21">
        <f t="shared" si="20"/>
        <v>0</v>
      </c>
      <c r="AX35" s="22">
        <f t="shared" si="21"/>
        <v>0</v>
      </c>
      <c r="AY35" s="21">
        <f t="shared" si="22"/>
        <v>0</v>
      </c>
      <c r="AZ35" s="21">
        <f t="shared" si="23"/>
        <v>0</v>
      </c>
      <c r="BA35" s="21">
        <f t="shared" si="24"/>
        <v>0</v>
      </c>
      <c r="BB35" s="22">
        <f t="shared" si="25"/>
        <v>0</v>
      </c>
      <c r="BC35" s="21">
        <f t="shared" si="26"/>
        <v>0</v>
      </c>
      <c r="BD35" s="21">
        <f t="shared" si="27"/>
        <v>0</v>
      </c>
      <c r="BE35" s="21">
        <f t="shared" si="28"/>
        <v>0</v>
      </c>
      <c r="BF35" s="22">
        <f t="shared" si="29"/>
        <v>0</v>
      </c>
      <c r="BG35" s="23"/>
    </row>
    <row r="36" spans="1:59" ht="18.75" customHeight="1" x14ac:dyDescent="0.25">
      <c r="A36" s="67" t="s">
        <v>81</v>
      </c>
      <c r="B36" s="15" t="s">
        <v>82</v>
      </c>
      <c r="C36" s="16" t="s">
        <v>81</v>
      </c>
      <c r="D36" s="17" t="s">
        <v>83</v>
      </c>
      <c r="E36" s="18"/>
      <c r="F36" s="18"/>
      <c r="G36" s="18"/>
      <c r="H36" s="19">
        <f t="shared" si="34"/>
        <v>0</v>
      </c>
      <c r="I36" s="18"/>
      <c r="J36" s="18"/>
      <c r="K36" s="18"/>
      <c r="L36" s="19">
        <f t="shared" si="3"/>
        <v>0</v>
      </c>
      <c r="M36" s="18"/>
      <c r="N36" s="18"/>
      <c r="O36" s="18"/>
      <c r="P36" s="19">
        <f t="shared" si="4"/>
        <v>0</v>
      </c>
      <c r="Q36" s="18"/>
      <c r="R36" s="18"/>
      <c r="S36" s="18"/>
      <c r="T36" s="19">
        <f t="shared" si="5"/>
        <v>0</v>
      </c>
      <c r="U36" s="19">
        <f t="shared" si="6"/>
        <v>0</v>
      </c>
      <c r="V36" s="20">
        <f t="shared" si="7"/>
        <v>0</v>
      </c>
      <c r="W36" s="21"/>
      <c r="X36" s="21"/>
      <c r="Y36" s="21"/>
      <c r="Z36" s="22">
        <f t="shared" si="8"/>
        <v>0</v>
      </c>
      <c r="AA36" s="21"/>
      <c r="AB36" s="21"/>
      <c r="AC36" s="21"/>
      <c r="AD36" s="22">
        <f>SUM(AA36:AC36)</f>
        <v>0</v>
      </c>
      <c r="AE36" s="21"/>
      <c r="AF36" s="21"/>
      <c r="AG36" s="21"/>
      <c r="AH36" s="22">
        <f t="shared" si="9"/>
        <v>0</v>
      </c>
      <c r="AI36" s="21"/>
      <c r="AJ36" s="21"/>
      <c r="AK36" s="21"/>
      <c r="AL36" s="22">
        <f t="shared" si="10"/>
        <v>0</v>
      </c>
      <c r="AM36" s="20">
        <f t="shared" si="1"/>
        <v>0</v>
      </c>
      <c r="AN36" s="22">
        <f t="shared" si="11"/>
        <v>0</v>
      </c>
      <c r="AO36" s="22">
        <f t="shared" si="12"/>
        <v>0</v>
      </c>
      <c r="AP36" s="22">
        <f>AT36+AX36+BB36+BF36</f>
        <v>0</v>
      </c>
      <c r="AQ36" s="21">
        <f t="shared" si="14"/>
        <v>0</v>
      </c>
      <c r="AR36" s="21">
        <f t="shared" si="15"/>
        <v>0</v>
      </c>
      <c r="AS36" s="21">
        <f t="shared" si="16"/>
        <v>0</v>
      </c>
      <c r="AT36" s="22">
        <f t="shared" si="17"/>
        <v>0</v>
      </c>
      <c r="AU36" s="21">
        <f t="shared" si="18"/>
        <v>0</v>
      </c>
      <c r="AV36" s="21">
        <f t="shared" si="19"/>
        <v>0</v>
      </c>
      <c r="AW36" s="21">
        <f t="shared" si="20"/>
        <v>0</v>
      </c>
      <c r="AX36" s="22">
        <f t="shared" si="21"/>
        <v>0</v>
      </c>
      <c r="AY36" s="21">
        <f t="shared" si="22"/>
        <v>0</v>
      </c>
      <c r="AZ36" s="21">
        <f t="shared" si="23"/>
        <v>0</v>
      </c>
      <c r="BA36" s="21">
        <f t="shared" si="24"/>
        <v>0</v>
      </c>
      <c r="BB36" s="22">
        <f t="shared" si="25"/>
        <v>0</v>
      </c>
      <c r="BC36" s="21">
        <f t="shared" si="26"/>
        <v>0</v>
      </c>
      <c r="BD36" s="21">
        <f t="shared" si="27"/>
        <v>0</v>
      </c>
      <c r="BE36" s="21">
        <f t="shared" si="28"/>
        <v>0</v>
      </c>
      <c r="BF36" s="22">
        <f t="shared" si="29"/>
        <v>0</v>
      </c>
      <c r="BG36" s="23"/>
    </row>
    <row r="37" spans="1:59" ht="15" customHeight="1" x14ac:dyDescent="0.25">
      <c r="Z37" s="22">
        <f t="shared" si="8"/>
        <v>0</v>
      </c>
      <c r="AM37" s="20">
        <f t="shared" si="1"/>
        <v>0</v>
      </c>
      <c r="AS37" s="21">
        <f t="shared" si="16"/>
        <v>0</v>
      </c>
    </row>
    <row r="38" spans="1:59" ht="42.75" x14ac:dyDescent="0.25">
      <c r="A38" s="16" t="s">
        <v>73</v>
      </c>
      <c r="B38" s="15" t="s">
        <v>74</v>
      </c>
      <c r="C38" s="16" t="s">
        <v>73</v>
      </c>
      <c r="D38" s="17" t="s">
        <v>115</v>
      </c>
      <c r="E38" s="18"/>
      <c r="F38" s="18"/>
      <c r="G38" s="18"/>
      <c r="H38" s="19">
        <f t="shared" si="34"/>
        <v>0</v>
      </c>
      <c r="I38" s="18"/>
      <c r="J38" s="18">
        <v>1</v>
      </c>
      <c r="K38" s="18"/>
      <c r="L38" s="19">
        <f t="shared" si="3"/>
        <v>1</v>
      </c>
      <c r="M38" s="18"/>
      <c r="N38" s="18"/>
      <c r="O38" s="18"/>
      <c r="P38" s="19">
        <f t="shared" si="4"/>
        <v>0</v>
      </c>
      <c r="Q38" s="18"/>
      <c r="R38" s="18"/>
      <c r="S38" s="18"/>
      <c r="T38" s="19">
        <f t="shared" si="5"/>
        <v>0</v>
      </c>
      <c r="U38" s="19">
        <f t="shared" si="6"/>
        <v>1</v>
      </c>
      <c r="V38" s="20">
        <f t="shared" si="7"/>
        <v>101836</v>
      </c>
      <c r="W38" s="21"/>
      <c r="X38" s="21"/>
      <c r="Y38" s="21">
        <v>101836</v>
      </c>
      <c r="Z38" s="22">
        <f t="shared" si="8"/>
        <v>101836</v>
      </c>
      <c r="AA38" s="21"/>
      <c r="AB38" s="21"/>
      <c r="AC38" s="21"/>
      <c r="AD38" s="22">
        <f t="shared" si="0"/>
        <v>0</v>
      </c>
      <c r="AE38" s="21"/>
      <c r="AF38" s="21"/>
      <c r="AG38" s="21"/>
      <c r="AH38" s="22">
        <f t="shared" si="9"/>
        <v>0</v>
      </c>
      <c r="AI38" s="21"/>
      <c r="AJ38" s="21"/>
      <c r="AK38" s="21"/>
      <c r="AL38" s="22">
        <f t="shared" si="10"/>
        <v>0</v>
      </c>
      <c r="AM38" s="20">
        <f t="shared" si="1"/>
        <v>101836</v>
      </c>
      <c r="AN38" s="22">
        <f t="shared" si="11"/>
        <v>5091.8</v>
      </c>
      <c r="AO38" s="22">
        <f t="shared" si="12"/>
        <v>96744.2</v>
      </c>
      <c r="AP38" s="22">
        <f t="shared" si="35"/>
        <v>96744.2</v>
      </c>
      <c r="AQ38" s="21">
        <f t="shared" si="14"/>
        <v>0</v>
      </c>
      <c r="AR38" s="21">
        <f t="shared" si="15"/>
        <v>0</v>
      </c>
      <c r="AS38" s="21">
        <f t="shared" si="16"/>
        <v>96744.2</v>
      </c>
      <c r="AT38" s="22">
        <f t="shared" si="17"/>
        <v>96744.2</v>
      </c>
      <c r="AU38" s="21">
        <f t="shared" si="18"/>
        <v>0</v>
      </c>
      <c r="AV38" s="21">
        <f t="shared" si="19"/>
        <v>0</v>
      </c>
      <c r="AW38" s="21">
        <f t="shared" si="20"/>
        <v>0</v>
      </c>
      <c r="AX38" s="22">
        <f t="shared" si="21"/>
        <v>0</v>
      </c>
      <c r="AY38" s="21">
        <f t="shared" si="22"/>
        <v>0</v>
      </c>
      <c r="AZ38" s="21">
        <f t="shared" si="23"/>
        <v>0</v>
      </c>
      <c r="BA38" s="21">
        <f t="shared" si="24"/>
        <v>0</v>
      </c>
      <c r="BB38" s="22">
        <f t="shared" si="25"/>
        <v>0</v>
      </c>
      <c r="BC38" s="21">
        <f t="shared" si="26"/>
        <v>0</v>
      </c>
      <c r="BD38" s="21">
        <f t="shared" si="27"/>
        <v>0</v>
      </c>
      <c r="BE38" s="21">
        <f t="shared" si="28"/>
        <v>0</v>
      </c>
      <c r="BF38" s="22">
        <f t="shared" si="29"/>
        <v>0</v>
      </c>
      <c r="BG38" s="23"/>
    </row>
    <row r="39" spans="1:59" s="79" customFormat="1" ht="31.5" customHeight="1" x14ac:dyDescent="0.25">
      <c r="A39" s="69" t="s">
        <v>120</v>
      </c>
      <c r="B39" s="70" t="s">
        <v>114</v>
      </c>
      <c r="C39" s="71" t="s">
        <v>126</v>
      </c>
      <c r="D39" s="72" t="s">
        <v>121</v>
      </c>
      <c r="E39" s="73"/>
      <c r="F39" s="73"/>
      <c r="G39" s="73">
        <v>1</v>
      </c>
      <c r="H39" s="74">
        <f t="shared" si="34"/>
        <v>1</v>
      </c>
      <c r="I39" s="73"/>
      <c r="J39" s="73"/>
      <c r="K39" s="73">
        <v>1</v>
      </c>
      <c r="L39" s="74">
        <f t="shared" si="3"/>
        <v>1</v>
      </c>
      <c r="M39" s="73"/>
      <c r="N39" s="73"/>
      <c r="O39" s="73">
        <v>1</v>
      </c>
      <c r="P39" s="74">
        <f t="shared" si="4"/>
        <v>1</v>
      </c>
      <c r="Q39" s="73"/>
      <c r="R39" s="73">
        <v>1</v>
      </c>
      <c r="S39" s="73"/>
      <c r="T39" s="74">
        <f t="shared" si="5"/>
        <v>1</v>
      </c>
      <c r="U39" s="74">
        <f t="shared" si="6"/>
        <v>4</v>
      </c>
      <c r="V39" s="75">
        <f t="shared" si="7"/>
        <v>50000</v>
      </c>
      <c r="W39" s="76"/>
      <c r="X39" s="76"/>
      <c r="Y39" s="76">
        <v>50000</v>
      </c>
      <c r="Z39" s="77">
        <f t="shared" si="8"/>
        <v>50000</v>
      </c>
      <c r="AA39" s="76"/>
      <c r="AB39" s="76"/>
      <c r="AC39" s="76"/>
      <c r="AD39" s="77">
        <f t="shared" si="0"/>
        <v>0</v>
      </c>
      <c r="AE39" s="76"/>
      <c r="AF39" s="76"/>
      <c r="AG39" s="76"/>
      <c r="AH39" s="77">
        <f t="shared" si="9"/>
        <v>0</v>
      </c>
      <c r="AI39" s="76"/>
      <c r="AJ39" s="76"/>
      <c r="AK39" s="76"/>
      <c r="AL39" s="77">
        <f t="shared" si="10"/>
        <v>0</v>
      </c>
      <c r="AM39" s="20">
        <f t="shared" si="1"/>
        <v>50000</v>
      </c>
      <c r="AN39" s="77">
        <f t="shared" si="11"/>
        <v>2500</v>
      </c>
      <c r="AO39" s="77">
        <f t="shared" si="12"/>
        <v>47500</v>
      </c>
      <c r="AP39" s="77">
        <f t="shared" si="35"/>
        <v>47500</v>
      </c>
      <c r="AQ39" s="76">
        <f t="shared" si="14"/>
        <v>0</v>
      </c>
      <c r="AR39" s="76">
        <f t="shared" si="15"/>
        <v>0</v>
      </c>
      <c r="AS39" s="21">
        <f t="shared" si="16"/>
        <v>47500</v>
      </c>
      <c r="AT39" s="77">
        <f t="shared" si="17"/>
        <v>47500</v>
      </c>
      <c r="AU39" s="76">
        <f t="shared" si="18"/>
        <v>0</v>
      </c>
      <c r="AV39" s="76">
        <f t="shared" si="19"/>
        <v>0</v>
      </c>
      <c r="AW39" s="76">
        <f t="shared" si="20"/>
        <v>0</v>
      </c>
      <c r="AX39" s="77">
        <f t="shared" si="21"/>
        <v>0</v>
      </c>
      <c r="AY39" s="76">
        <f t="shared" si="22"/>
        <v>0</v>
      </c>
      <c r="AZ39" s="76">
        <f t="shared" si="23"/>
        <v>0</v>
      </c>
      <c r="BA39" s="76">
        <f t="shared" si="24"/>
        <v>0</v>
      </c>
      <c r="BB39" s="77">
        <f t="shared" si="25"/>
        <v>0</v>
      </c>
      <c r="BC39" s="76">
        <f t="shared" si="26"/>
        <v>0</v>
      </c>
      <c r="BD39" s="76">
        <f t="shared" si="27"/>
        <v>0</v>
      </c>
      <c r="BE39" s="76">
        <f t="shared" si="28"/>
        <v>0</v>
      </c>
      <c r="BF39" s="77">
        <f t="shared" si="29"/>
        <v>0</v>
      </c>
      <c r="BG39" s="78"/>
    </row>
    <row r="40" spans="1:59" s="79" customFormat="1" ht="31.5" customHeight="1" x14ac:dyDescent="0.25">
      <c r="A40" s="69" t="s">
        <v>122</v>
      </c>
      <c r="B40" s="70" t="s">
        <v>123</v>
      </c>
      <c r="C40" s="71" t="s">
        <v>124</v>
      </c>
      <c r="D40" s="72" t="s">
        <v>125</v>
      </c>
      <c r="E40" s="73"/>
      <c r="F40" s="73"/>
      <c r="G40" s="73">
        <v>1</v>
      </c>
      <c r="H40" s="74">
        <f t="shared" ref="H40" si="38">SUM(E40:G40)</f>
        <v>1</v>
      </c>
      <c r="I40" s="73"/>
      <c r="J40" s="73"/>
      <c r="K40" s="73">
        <v>1</v>
      </c>
      <c r="L40" s="74">
        <f t="shared" ref="L40" si="39">SUM(I40:K40)</f>
        <v>1</v>
      </c>
      <c r="M40" s="73"/>
      <c r="N40" s="73"/>
      <c r="O40" s="73">
        <v>1</v>
      </c>
      <c r="P40" s="74">
        <f t="shared" ref="P40" si="40">SUM(M40:O40)</f>
        <v>1</v>
      </c>
      <c r="Q40" s="73"/>
      <c r="R40" s="73">
        <v>1</v>
      </c>
      <c r="S40" s="73"/>
      <c r="T40" s="74">
        <f t="shared" ref="T40" si="41">SUM(Q40:S40)</f>
        <v>1</v>
      </c>
      <c r="U40" s="74">
        <f t="shared" ref="U40" si="42">H40+L40+P40+T40</f>
        <v>4</v>
      </c>
      <c r="V40" s="75">
        <f t="shared" ref="V40:V52" si="43">Z40+AD40+AH40+AL40</f>
        <v>50000</v>
      </c>
      <c r="W40" s="76"/>
      <c r="X40" s="76"/>
      <c r="Y40" s="76">
        <v>50000</v>
      </c>
      <c r="Z40" s="77">
        <f t="shared" si="8"/>
        <v>50000</v>
      </c>
      <c r="AA40" s="76"/>
      <c r="AB40" s="76"/>
      <c r="AC40" s="76"/>
      <c r="AD40" s="77">
        <f t="shared" ref="AD40" si="44">SUM(AA40:AC40)</f>
        <v>0</v>
      </c>
      <c r="AE40" s="76"/>
      <c r="AF40" s="76"/>
      <c r="AG40" s="76"/>
      <c r="AH40" s="77">
        <f t="shared" ref="AH40" si="45">SUM(AE40:AG40)</f>
        <v>0</v>
      </c>
      <c r="AI40" s="76"/>
      <c r="AJ40" s="76"/>
      <c r="AK40" s="76"/>
      <c r="AL40" s="77">
        <f t="shared" ref="AL40" si="46">SUM(AI40:AK40)</f>
        <v>0</v>
      </c>
      <c r="AM40" s="20">
        <f t="shared" si="1"/>
        <v>50000</v>
      </c>
      <c r="AN40" s="77">
        <f t="shared" ref="AN40" si="47">AM40*0.05</f>
        <v>2500</v>
      </c>
      <c r="AO40" s="77">
        <f t="shared" ref="AO40" si="48">AM40-AN40</f>
        <v>47500</v>
      </c>
      <c r="AP40" s="77">
        <f t="shared" ref="AP40:AP52" si="49">AT40+AX40+BB40+BF40</f>
        <v>47500</v>
      </c>
      <c r="AQ40" s="76">
        <f t="shared" ref="AQ40" si="50">W40*0.95</f>
        <v>0</v>
      </c>
      <c r="AR40" s="76">
        <f t="shared" ref="AR40" si="51">X40*0.95</f>
        <v>0</v>
      </c>
      <c r="AS40" s="21">
        <f t="shared" si="16"/>
        <v>47500</v>
      </c>
      <c r="AT40" s="77">
        <f t="shared" ref="AT40" si="52">SUM(AQ40:AS40)</f>
        <v>47500</v>
      </c>
      <c r="AU40" s="76">
        <f t="shared" ref="AU40" si="53">AA40*0.95</f>
        <v>0</v>
      </c>
      <c r="AV40" s="76">
        <f t="shared" ref="AV40" si="54">AB40*0.95</f>
        <v>0</v>
      </c>
      <c r="AW40" s="76">
        <f t="shared" ref="AW40" si="55">AC40*0.95</f>
        <v>0</v>
      </c>
      <c r="AX40" s="77">
        <f t="shared" ref="AX40" si="56">SUM(AU40:AW40)</f>
        <v>0</v>
      </c>
      <c r="AY40" s="76">
        <f t="shared" ref="AY40" si="57">AE40*0.95</f>
        <v>0</v>
      </c>
      <c r="AZ40" s="76">
        <f t="shared" ref="AZ40" si="58">AF40*0.95</f>
        <v>0</v>
      </c>
      <c r="BA40" s="76">
        <f t="shared" ref="BA40" si="59">AG40*0.95</f>
        <v>0</v>
      </c>
      <c r="BB40" s="77">
        <f t="shared" ref="BB40" si="60">SUM(AY40:BA40)</f>
        <v>0</v>
      </c>
      <c r="BC40" s="76">
        <f t="shared" ref="BC40" si="61">AI40*0.95</f>
        <v>0</v>
      </c>
      <c r="BD40" s="76">
        <f t="shared" ref="BD40" si="62">AJ40*0.95</f>
        <v>0</v>
      </c>
      <c r="BE40" s="76">
        <f t="shared" ref="BE40" si="63">AK40*0.95</f>
        <v>0</v>
      </c>
      <c r="BF40" s="77">
        <f t="shared" ref="BF40" si="64">SUM(BC40:BE40)</f>
        <v>0</v>
      </c>
      <c r="BG40" s="78"/>
    </row>
    <row r="41" spans="1:59" s="79" customFormat="1" ht="36" customHeight="1" x14ac:dyDescent="0.25">
      <c r="A41" s="84" t="s">
        <v>70</v>
      </c>
      <c r="B41" s="85" t="s">
        <v>127</v>
      </c>
      <c r="C41" s="86" t="s">
        <v>71</v>
      </c>
      <c r="D41" s="87" t="s">
        <v>72</v>
      </c>
      <c r="E41" s="88"/>
      <c r="F41" s="88"/>
      <c r="G41" s="88">
        <v>1</v>
      </c>
      <c r="H41" s="89">
        <f>SUM(E41:G41)</f>
        <v>1</v>
      </c>
      <c r="I41" s="73"/>
      <c r="J41" s="73"/>
      <c r="K41" s="73">
        <v>1</v>
      </c>
      <c r="L41" s="74">
        <f>SUM(I41:K41)</f>
        <v>1</v>
      </c>
      <c r="M41" s="73"/>
      <c r="N41" s="73"/>
      <c r="O41" s="73">
        <v>1</v>
      </c>
      <c r="P41" s="74">
        <f>SUM(M41:O41)</f>
        <v>1</v>
      </c>
      <c r="Q41" s="73"/>
      <c r="R41" s="73">
        <v>1</v>
      </c>
      <c r="S41" s="73"/>
      <c r="T41" s="74">
        <f>SUM(Q41:S41)</f>
        <v>1</v>
      </c>
      <c r="U41" s="74">
        <f>H41+L41+P41+T41</f>
        <v>4</v>
      </c>
      <c r="V41" s="75">
        <f t="shared" si="43"/>
        <v>9000</v>
      </c>
      <c r="W41" s="76"/>
      <c r="X41" s="76"/>
      <c r="Y41" s="76">
        <v>750</v>
      </c>
      <c r="Z41" s="77">
        <f t="shared" si="8"/>
        <v>750</v>
      </c>
      <c r="AA41" s="76"/>
      <c r="AB41" s="76"/>
      <c r="AC41" s="76">
        <v>6000</v>
      </c>
      <c r="AD41" s="77">
        <f>SUM(AA41:AC41)</f>
        <v>6000</v>
      </c>
      <c r="AE41" s="76"/>
      <c r="AF41" s="76"/>
      <c r="AG41" s="76">
        <v>750</v>
      </c>
      <c r="AH41" s="77">
        <f>SUM(AE41:AG41)</f>
        <v>750</v>
      </c>
      <c r="AI41" s="76"/>
      <c r="AJ41" s="76">
        <v>750</v>
      </c>
      <c r="AK41" s="76">
        <v>750</v>
      </c>
      <c r="AL41" s="77">
        <f>SUM(AI41:AK41)</f>
        <v>1500</v>
      </c>
      <c r="AM41" s="20">
        <f t="shared" si="1"/>
        <v>9000</v>
      </c>
      <c r="AN41" s="77">
        <f>AM41*0.05</f>
        <v>450</v>
      </c>
      <c r="AO41" s="77">
        <f>AM41-AN41</f>
        <v>8550</v>
      </c>
      <c r="AP41" s="77">
        <f t="shared" si="49"/>
        <v>8550</v>
      </c>
      <c r="AQ41" s="76">
        <f>W41*0.95</f>
        <v>0</v>
      </c>
      <c r="AR41" s="76">
        <f>X41*0.95</f>
        <v>0</v>
      </c>
      <c r="AS41" s="21">
        <f t="shared" si="16"/>
        <v>712.5</v>
      </c>
      <c r="AT41" s="77">
        <f>SUM(AQ41:AS41)</f>
        <v>712.5</v>
      </c>
      <c r="AU41" s="76">
        <f>AA41*0.95</f>
        <v>0</v>
      </c>
      <c r="AV41" s="76">
        <f>AB41*0.95</f>
        <v>0</v>
      </c>
      <c r="AW41" s="76">
        <f>AC41*0.95</f>
        <v>5700</v>
      </c>
      <c r="AX41" s="77">
        <f>SUM(AU41:AW41)</f>
        <v>5700</v>
      </c>
      <c r="AY41" s="76">
        <f>AE41*0.95</f>
        <v>0</v>
      </c>
      <c r="AZ41" s="76">
        <f>AF41*0.95</f>
        <v>0</v>
      </c>
      <c r="BA41" s="76">
        <f>AG41*0.95</f>
        <v>712.5</v>
      </c>
      <c r="BB41" s="77">
        <f>SUM(AY41:BA41)</f>
        <v>712.5</v>
      </c>
      <c r="BC41" s="76">
        <f>AI41*0.95</f>
        <v>0</v>
      </c>
      <c r="BD41" s="76">
        <f>AJ41*0.95</f>
        <v>712.5</v>
      </c>
      <c r="BE41" s="76">
        <f>AK41*0.95</f>
        <v>712.5</v>
      </c>
      <c r="BF41" s="77">
        <f>SUM(BC41:BE41)</f>
        <v>1425</v>
      </c>
      <c r="BG41" s="78"/>
    </row>
    <row r="42" spans="1:59" s="79" customFormat="1" ht="70.5" customHeight="1" x14ac:dyDescent="0.25">
      <c r="A42" s="90" t="s">
        <v>128</v>
      </c>
      <c r="B42" s="91" t="s">
        <v>129</v>
      </c>
      <c r="C42" s="92" t="s">
        <v>130</v>
      </c>
      <c r="D42" s="91" t="s">
        <v>131</v>
      </c>
      <c r="E42" s="93"/>
      <c r="F42" s="93"/>
      <c r="G42" s="93">
        <v>1</v>
      </c>
      <c r="H42" s="94"/>
      <c r="I42" s="83"/>
      <c r="J42" s="73"/>
      <c r="K42" s="73"/>
      <c r="L42" s="74"/>
      <c r="M42" s="73"/>
      <c r="N42" s="73"/>
      <c r="O42" s="73"/>
      <c r="P42" s="74"/>
      <c r="Q42" s="73"/>
      <c r="R42" s="73"/>
      <c r="S42" s="73"/>
      <c r="T42" s="74"/>
      <c r="U42" s="74"/>
      <c r="V42" s="75">
        <f t="shared" si="43"/>
        <v>50000</v>
      </c>
      <c r="W42" s="76"/>
      <c r="X42" s="76"/>
      <c r="Y42" s="76">
        <v>50000</v>
      </c>
      <c r="Z42" s="77">
        <f t="shared" si="8"/>
        <v>50000</v>
      </c>
      <c r="AA42" s="76"/>
      <c r="AB42" s="76"/>
      <c r="AC42" s="76"/>
      <c r="AD42" s="77"/>
      <c r="AE42" s="76"/>
      <c r="AF42" s="76"/>
      <c r="AG42" s="76"/>
      <c r="AH42" s="77"/>
      <c r="AI42" s="76"/>
      <c r="AJ42" s="76"/>
      <c r="AK42" s="76"/>
      <c r="AL42" s="77"/>
      <c r="AM42" s="20">
        <f t="shared" si="1"/>
        <v>50000</v>
      </c>
      <c r="AN42" s="77"/>
      <c r="AO42" s="77"/>
      <c r="AP42" s="77">
        <f t="shared" si="49"/>
        <v>0</v>
      </c>
      <c r="AQ42" s="76"/>
      <c r="AR42" s="76"/>
      <c r="AS42" s="21">
        <f t="shared" si="16"/>
        <v>47500</v>
      </c>
      <c r="AT42" s="77"/>
      <c r="AU42" s="76"/>
      <c r="AV42" s="76"/>
      <c r="AW42" s="76"/>
      <c r="AX42" s="77"/>
      <c r="AY42" s="76"/>
      <c r="AZ42" s="76"/>
      <c r="BA42" s="76"/>
      <c r="BB42" s="77"/>
      <c r="BC42" s="76"/>
      <c r="BD42" s="76"/>
      <c r="BE42" s="76"/>
      <c r="BF42" s="77"/>
      <c r="BG42" s="78"/>
    </row>
    <row r="43" spans="1:59" s="79" customFormat="1" ht="48" customHeight="1" x14ac:dyDescent="0.25">
      <c r="A43" s="95" t="s">
        <v>132</v>
      </c>
      <c r="B43" s="95" t="s">
        <v>133</v>
      </c>
      <c r="C43" s="95" t="s">
        <v>134</v>
      </c>
      <c r="D43" s="90" t="s">
        <v>135</v>
      </c>
      <c r="E43" s="93"/>
      <c r="F43" s="93"/>
      <c r="G43" s="93">
        <v>1</v>
      </c>
      <c r="H43" s="94"/>
      <c r="I43" s="83"/>
      <c r="J43" s="73"/>
      <c r="K43" s="73"/>
      <c r="L43" s="74"/>
      <c r="M43" s="73"/>
      <c r="N43" s="73"/>
      <c r="O43" s="73"/>
      <c r="P43" s="74"/>
      <c r="Q43" s="73"/>
      <c r="R43" s="73"/>
      <c r="S43" s="73"/>
      <c r="T43" s="74"/>
      <c r="U43" s="74"/>
      <c r="V43" s="75">
        <f t="shared" si="43"/>
        <v>50000</v>
      </c>
      <c r="W43" s="76"/>
      <c r="X43" s="76"/>
      <c r="Y43" s="76">
        <v>50000</v>
      </c>
      <c r="Z43" s="77">
        <f t="shared" si="8"/>
        <v>50000</v>
      </c>
      <c r="AA43" s="76"/>
      <c r="AB43" s="76"/>
      <c r="AC43" s="76"/>
      <c r="AD43" s="77"/>
      <c r="AE43" s="76"/>
      <c r="AF43" s="76"/>
      <c r="AG43" s="76"/>
      <c r="AH43" s="77"/>
      <c r="AI43" s="76"/>
      <c r="AJ43" s="76"/>
      <c r="AK43" s="76"/>
      <c r="AL43" s="77"/>
      <c r="AM43" s="20">
        <f t="shared" si="1"/>
        <v>50000</v>
      </c>
      <c r="AN43" s="77"/>
      <c r="AO43" s="77"/>
      <c r="AP43" s="77">
        <f t="shared" si="49"/>
        <v>0</v>
      </c>
      <c r="AQ43" s="76"/>
      <c r="AR43" s="76"/>
      <c r="AS43" s="21">
        <f t="shared" si="16"/>
        <v>47500</v>
      </c>
      <c r="AT43" s="77"/>
      <c r="AU43" s="76"/>
      <c r="AV43" s="76"/>
      <c r="AW43" s="76"/>
      <c r="AX43" s="77"/>
      <c r="AY43" s="76"/>
      <c r="AZ43" s="76"/>
      <c r="BA43" s="76"/>
      <c r="BB43" s="77"/>
      <c r="BC43" s="76"/>
      <c r="BD43" s="76"/>
      <c r="BE43" s="76"/>
      <c r="BF43" s="77"/>
      <c r="BG43" s="78"/>
    </row>
    <row r="44" spans="1:59" s="79" customFormat="1" ht="36" customHeight="1" x14ac:dyDescent="0.25">
      <c r="A44" s="95" t="s">
        <v>136</v>
      </c>
      <c r="B44" s="95" t="s">
        <v>139</v>
      </c>
      <c r="C44" s="95" t="s">
        <v>137</v>
      </c>
      <c r="D44" s="90" t="s">
        <v>138</v>
      </c>
      <c r="E44" s="93"/>
      <c r="F44" s="93"/>
      <c r="G44" s="93">
        <v>1</v>
      </c>
      <c r="H44" s="94"/>
      <c r="I44" s="83"/>
      <c r="J44" s="73"/>
      <c r="K44" s="73"/>
      <c r="L44" s="74"/>
      <c r="M44" s="73"/>
      <c r="N44" s="73"/>
      <c r="O44" s="73"/>
      <c r="P44" s="74"/>
      <c r="Q44" s="73"/>
      <c r="R44" s="73"/>
      <c r="S44" s="73"/>
      <c r="T44" s="74"/>
      <c r="U44" s="74"/>
      <c r="V44" s="75">
        <f t="shared" si="43"/>
        <v>50000</v>
      </c>
      <c r="W44" s="76"/>
      <c r="X44" s="76"/>
      <c r="Y44" s="76">
        <v>50000</v>
      </c>
      <c r="Z44" s="77">
        <f t="shared" si="8"/>
        <v>50000</v>
      </c>
      <c r="AA44" s="76"/>
      <c r="AB44" s="76"/>
      <c r="AC44" s="76"/>
      <c r="AD44" s="77"/>
      <c r="AE44" s="76"/>
      <c r="AF44" s="76"/>
      <c r="AG44" s="76"/>
      <c r="AH44" s="77"/>
      <c r="AI44" s="76"/>
      <c r="AJ44" s="76"/>
      <c r="AK44" s="76"/>
      <c r="AL44" s="77"/>
      <c r="AM44" s="20">
        <f t="shared" si="1"/>
        <v>50000</v>
      </c>
      <c r="AN44" s="77"/>
      <c r="AO44" s="77"/>
      <c r="AP44" s="77">
        <f t="shared" si="49"/>
        <v>0</v>
      </c>
      <c r="AQ44" s="76"/>
      <c r="AR44" s="76"/>
      <c r="AS44" s="21">
        <f t="shared" si="16"/>
        <v>47500</v>
      </c>
      <c r="AT44" s="77"/>
      <c r="AU44" s="76"/>
      <c r="AV44" s="76"/>
      <c r="AW44" s="76"/>
      <c r="AX44" s="77"/>
      <c r="AY44" s="76"/>
      <c r="AZ44" s="76"/>
      <c r="BA44" s="76"/>
      <c r="BB44" s="77"/>
      <c r="BC44" s="76"/>
      <c r="BD44" s="76"/>
      <c r="BE44" s="76"/>
      <c r="BF44" s="77"/>
      <c r="BG44" s="78"/>
    </row>
    <row r="45" spans="1:59" s="79" customFormat="1" ht="36" customHeight="1" x14ac:dyDescent="0.25">
      <c r="A45" s="92" t="s">
        <v>140</v>
      </c>
      <c r="B45" s="95" t="s">
        <v>141</v>
      </c>
      <c r="C45" s="95" t="s">
        <v>142</v>
      </c>
      <c r="D45" s="95" t="s">
        <v>143</v>
      </c>
      <c r="E45" s="93"/>
      <c r="F45" s="93"/>
      <c r="G45" s="93"/>
      <c r="H45" s="94"/>
      <c r="I45" s="83"/>
      <c r="J45" s="73"/>
      <c r="K45" s="73">
        <v>1</v>
      </c>
      <c r="L45" s="74"/>
      <c r="M45" s="73"/>
      <c r="N45" s="73"/>
      <c r="O45" s="73"/>
      <c r="P45" s="74"/>
      <c r="Q45" s="73"/>
      <c r="R45" s="73"/>
      <c r="S45" s="73"/>
      <c r="T45" s="74"/>
      <c r="U45" s="74"/>
      <c r="V45" s="75">
        <f t="shared" si="43"/>
        <v>50000</v>
      </c>
      <c r="W45" s="76"/>
      <c r="X45" s="76"/>
      <c r="Y45" s="76">
        <v>50000</v>
      </c>
      <c r="Z45" s="77">
        <f t="shared" si="8"/>
        <v>50000</v>
      </c>
      <c r="AA45" s="76"/>
      <c r="AB45" s="76"/>
      <c r="AC45" s="76"/>
      <c r="AD45" s="77"/>
      <c r="AE45" s="76"/>
      <c r="AF45" s="76"/>
      <c r="AG45" s="76"/>
      <c r="AH45" s="77"/>
      <c r="AI45" s="76"/>
      <c r="AJ45" s="76"/>
      <c r="AK45" s="76"/>
      <c r="AL45" s="77"/>
      <c r="AM45" s="20">
        <f t="shared" si="1"/>
        <v>50000</v>
      </c>
      <c r="AN45" s="77"/>
      <c r="AO45" s="77"/>
      <c r="AP45" s="77">
        <f t="shared" si="49"/>
        <v>0</v>
      </c>
      <c r="AQ45" s="76"/>
      <c r="AR45" s="76"/>
      <c r="AS45" s="21">
        <f t="shared" si="16"/>
        <v>47500</v>
      </c>
      <c r="AT45" s="77"/>
      <c r="AU45" s="76"/>
      <c r="AV45" s="76"/>
      <c r="AW45" s="76"/>
      <c r="AX45" s="77"/>
      <c r="AY45" s="76"/>
      <c r="AZ45" s="76"/>
      <c r="BA45" s="76"/>
      <c r="BB45" s="77"/>
      <c r="BC45" s="76"/>
      <c r="BD45" s="76"/>
      <c r="BE45" s="76"/>
      <c r="BF45" s="77"/>
      <c r="BG45" s="78"/>
    </row>
    <row r="46" spans="1:59" s="79" customFormat="1" ht="36" customHeight="1" x14ac:dyDescent="0.25">
      <c r="A46" s="96" t="s">
        <v>144</v>
      </c>
      <c r="B46" s="97" t="s">
        <v>145</v>
      </c>
      <c r="C46" s="97" t="s">
        <v>146</v>
      </c>
      <c r="D46" s="95" t="s">
        <v>147</v>
      </c>
      <c r="E46" s="93"/>
      <c r="F46" s="93"/>
      <c r="G46" s="93">
        <v>1</v>
      </c>
      <c r="H46" s="94"/>
      <c r="I46" s="83"/>
      <c r="J46" s="73"/>
      <c r="K46" s="73"/>
      <c r="L46" s="74"/>
      <c r="M46" s="73"/>
      <c r="N46" s="73"/>
      <c r="O46" s="73"/>
      <c r="P46" s="74"/>
      <c r="Q46" s="73"/>
      <c r="R46" s="73"/>
      <c r="S46" s="73"/>
      <c r="T46" s="74"/>
      <c r="U46" s="74"/>
      <c r="V46" s="75">
        <f t="shared" si="43"/>
        <v>50000</v>
      </c>
      <c r="W46" s="76"/>
      <c r="X46" s="76"/>
      <c r="Y46" s="76">
        <v>50000</v>
      </c>
      <c r="Z46" s="77">
        <f t="shared" si="8"/>
        <v>50000</v>
      </c>
      <c r="AA46" s="76"/>
      <c r="AB46" s="76"/>
      <c r="AC46" s="76"/>
      <c r="AD46" s="77"/>
      <c r="AE46" s="76"/>
      <c r="AF46" s="76"/>
      <c r="AG46" s="76"/>
      <c r="AH46" s="77"/>
      <c r="AI46" s="76"/>
      <c r="AJ46" s="76"/>
      <c r="AK46" s="76"/>
      <c r="AL46" s="77"/>
      <c r="AM46" s="20">
        <f t="shared" si="1"/>
        <v>50000</v>
      </c>
      <c r="AN46" s="77"/>
      <c r="AO46" s="77"/>
      <c r="AP46" s="77">
        <f t="shared" si="49"/>
        <v>0</v>
      </c>
      <c r="AQ46" s="76"/>
      <c r="AR46" s="76"/>
      <c r="AS46" s="21">
        <f t="shared" si="16"/>
        <v>47500</v>
      </c>
      <c r="AT46" s="77"/>
      <c r="AU46" s="76"/>
      <c r="AV46" s="76"/>
      <c r="AW46" s="76"/>
      <c r="AX46" s="77"/>
      <c r="AY46" s="76"/>
      <c r="AZ46" s="76"/>
      <c r="BA46" s="76"/>
      <c r="BB46" s="77"/>
      <c r="BC46" s="76"/>
      <c r="BD46" s="76"/>
      <c r="BE46" s="76"/>
      <c r="BF46" s="77"/>
      <c r="BG46" s="78"/>
    </row>
    <row r="47" spans="1:59" s="79" customFormat="1" ht="36" customHeight="1" x14ac:dyDescent="0.25">
      <c r="A47" s="96" t="s">
        <v>148</v>
      </c>
      <c r="B47" s="97" t="s">
        <v>149</v>
      </c>
      <c r="C47" s="101" t="s">
        <v>150</v>
      </c>
      <c r="D47" s="80" t="s">
        <v>151</v>
      </c>
      <c r="E47" s="93"/>
      <c r="F47" s="93"/>
      <c r="G47" s="93">
        <v>1</v>
      </c>
      <c r="H47" s="94"/>
      <c r="I47" s="83"/>
      <c r="J47" s="73"/>
      <c r="K47" s="73"/>
      <c r="L47" s="74"/>
      <c r="M47" s="73"/>
      <c r="N47" s="73"/>
      <c r="O47" s="73"/>
      <c r="P47" s="74"/>
      <c r="Q47" s="73"/>
      <c r="R47" s="73"/>
      <c r="S47" s="73"/>
      <c r="T47" s="74"/>
      <c r="U47" s="74"/>
      <c r="V47" s="75">
        <f t="shared" si="43"/>
        <v>50000</v>
      </c>
      <c r="W47" s="76"/>
      <c r="X47" s="76"/>
      <c r="Y47" s="76">
        <v>50000</v>
      </c>
      <c r="Z47" s="77">
        <f t="shared" si="8"/>
        <v>50000</v>
      </c>
      <c r="AA47" s="76"/>
      <c r="AB47" s="76"/>
      <c r="AC47" s="76"/>
      <c r="AD47" s="77"/>
      <c r="AE47" s="76"/>
      <c r="AF47" s="76"/>
      <c r="AG47" s="76"/>
      <c r="AH47" s="77"/>
      <c r="AI47" s="76"/>
      <c r="AJ47" s="76"/>
      <c r="AK47" s="76"/>
      <c r="AL47" s="77"/>
      <c r="AM47" s="20">
        <f t="shared" si="1"/>
        <v>50000</v>
      </c>
      <c r="AN47" s="77"/>
      <c r="AO47" s="77"/>
      <c r="AP47" s="77">
        <f t="shared" si="49"/>
        <v>0</v>
      </c>
      <c r="AQ47" s="76"/>
      <c r="AR47" s="76"/>
      <c r="AS47" s="21">
        <f t="shared" si="16"/>
        <v>47500</v>
      </c>
      <c r="AT47" s="77"/>
      <c r="AU47" s="76"/>
      <c r="AV47" s="76"/>
      <c r="AW47" s="76"/>
      <c r="AX47" s="77"/>
      <c r="AY47" s="76"/>
      <c r="AZ47" s="76"/>
      <c r="BA47" s="76"/>
      <c r="BB47" s="77"/>
      <c r="BC47" s="76"/>
      <c r="BD47" s="76"/>
      <c r="BE47" s="76"/>
      <c r="BF47" s="77"/>
      <c r="BG47" s="78"/>
    </row>
    <row r="48" spans="1:59" s="79" customFormat="1" ht="36" customHeight="1" x14ac:dyDescent="0.25">
      <c r="A48" s="96"/>
      <c r="B48" s="97"/>
      <c r="C48" s="97" t="s">
        <v>152</v>
      </c>
      <c r="D48" s="95" t="s">
        <v>153</v>
      </c>
      <c r="E48" s="93"/>
      <c r="F48" s="93"/>
      <c r="G48" s="93">
        <v>1</v>
      </c>
      <c r="H48" s="94"/>
      <c r="I48" s="83"/>
      <c r="J48" s="73"/>
      <c r="K48" s="73"/>
      <c r="L48" s="74"/>
      <c r="M48" s="73"/>
      <c r="N48" s="73"/>
      <c r="O48" s="73"/>
      <c r="P48" s="74"/>
      <c r="Q48" s="73"/>
      <c r="R48" s="73"/>
      <c r="S48" s="73"/>
      <c r="T48" s="74"/>
      <c r="U48" s="74"/>
      <c r="V48" s="75">
        <f t="shared" si="43"/>
        <v>50000</v>
      </c>
      <c r="W48" s="76"/>
      <c r="X48" s="76"/>
      <c r="Y48" s="76">
        <v>50000</v>
      </c>
      <c r="Z48" s="77">
        <f t="shared" si="8"/>
        <v>50000</v>
      </c>
      <c r="AA48" s="76"/>
      <c r="AB48" s="76"/>
      <c r="AC48" s="76"/>
      <c r="AD48" s="77"/>
      <c r="AE48" s="76"/>
      <c r="AF48" s="76"/>
      <c r="AG48" s="76"/>
      <c r="AH48" s="77"/>
      <c r="AI48" s="76"/>
      <c r="AJ48" s="76"/>
      <c r="AK48" s="76"/>
      <c r="AL48" s="77"/>
      <c r="AM48" s="20">
        <f t="shared" si="1"/>
        <v>50000</v>
      </c>
      <c r="AN48" s="77"/>
      <c r="AO48" s="77"/>
      <c r="AP48" s="77">
        <f t="shared" si="49"/>
        <v>0</v>
      </c>
      <c r="AQ48" s="76"/>
      <c r="AR48" s="76"/>
      <c r="AS48" s="21">
        <f t="shared" si="16"/>
        <v>47500</v>
      </c>
      <c r="AT48" s="77"/>
      <c r="AU48" s="76"/>
      <c r="AV48" s="76"/>
      <c r="AW48" s="76"/>
      <c r="AX48" s="77"/>
      <c r="AY48" s="76"/>
      <c r="AZ48" s="76"/>
      <c r="BA48" s="76"/>
      <c r="BB48" s="77"/>
      <c r="BC48" s="76"/>
      <c r="BD48" s="76"/>
      <c r="BE48" s="76"/>
      <c r="BF48" s="77"/>
      <c r="BG48" s="78"/>
    </row>
    <row r="49" spans="1:59" s="79" customFormat="1" ht="36" customHeight="1" x14ac:dyDescent="0.25">
      <c r="A49" s="102" t="s">
        <v>154</v>
      </c>
      <c r="B49" s="103" t="s">
        <v>155</v>
      </c>
      <c r="C49" s="103" t="s">
        <v>156</v>
      </c>
      <c r="D49" s="103" t="s">
        <v>157</v>
      </c>
      <c r="E49" s="93"/>
      <c r="F49" s="93"/>
      <c r="G49" s="93">
        <v>1</v>
      </c>
      <c r="H49" s="94"/>
      <c r="I49" s="83"/>
      <c r="J49" s="73"/>
      <c r="K49" s="73"/>
      <c r="L49" s="74"/>
      <c r="M49" s="73"/>
      <c r="N49" s="73"/>
      <c r="O49" s="73"/>
      <c r="P49" s="74"/>
      <c r="Q49" s="73"/>
      <c r="R49" s="73"/>
      <c r="S49" s="73"/>
      <c r="T49" s="74"/>
      <c r="U49" s="74"/>
      <c r="V49" s="75">
        <f t="shared" si="43"/>
        <v>50000</v>
      </c>
      <c r="W49" s="76"/>
      <c r="X49" s="76"/>
      <c r="Y49" s="76">
        <v>50000</v>
      </c>
      <c r="Z49" s="77">
        <f t="shared" si="8"/>
        <v>50000</v>
      </c>
      <c r="AA49" s="76"/>
      <c r="AB49" s="76"/>
      <c r="AC49" s="76"/>
      <c r="AD49" s="77"/>
      <c r="AE49" s="76"/>
      <c r="AF49" s="76"/>
      <c r="AG49" s="76"/>
      <c r="AH49" s="77"/>
      <c r="AI49" s="76"/>
      <c r="AJ49" s="76"/>
      <c r="AK49" s="76"/>
      <c r="AL49" s="77"/>
      <c r="AM49" s="20">
        <f t="shared" si="1"/>
        <v>50000</v>
      </c>
      <c r="AN49" s="77"/>
      <c r="AO49" s="77"/>
      <c r="AP49" s="77">
        <f t="shared" si="49"/>
        <v>0</v>
      </c>
      <c r="AQ49" s="76"/>
      <c r="AR49" s="76"/>
      <c r="AS49" s="21">
        <f t="shared" si="16"/>
        <v>47500</v>
      </c>
      <c r="AT49" s="77"/>
      <c r="AU49" s="76"/>
      <c r="AV49" s="76"/>
      <c r="AW49" s="76"/>
      <c r="AX49" s="77"/>
      <c r="AY49" s="76"/>
      <c r="AZ49" s="76"/>
      <c r="BA49" s="76"/>
      <c r="BB49" s="77"/>
      <c r="BC49" s="76"/>
      <c r="BD49" s="76"/>
      <c r="BE49" s="76"/>
      <c r="BF49" s="77"/>
      <c r="BG49" s="78"/>
    </row>
    <row r="50" spans="1:59" s="79" customFormat="1" ht="36" customHeight="1" x14ac:dyDescent="0.25">
      <c r="A50" s="81" t="s">
        <v>158</v>
      </c>
      <c r="B50" s="81" t="s">
        <v>159</v>
      </c>
      <c r="C50" s="82" t="s">
        <v>160</v>
      </c>
      <c r="D50" s="104" t="s">
        <v>161</v>
      </c>
      <c r="E50" s="93"/>
      <c r="F50" s="93"/>
      <c r="G50" s="93">
        <v>1</v>
      </c>
      <c r="H50" s="94"/>
      <c r="I50" s="83"/>
      <c r="J50" s="73"/>
      <c r="K50" s="73"/>
      <c r="L50" s="74"/>
      <c r="M50" s="73"/>
      <c r="N50" s="73"/>
      <c r="O50" s="73"/>
      <c r="P50" s="74"/>
      <c r="Q50" s="73"/>
      <c r="R50" s="73"/>
      <c r="S50" s="73"/>
      <c r="T50" s="74"/>
      <c r="U50" s="74"/>
      <c r="V50" s="75">
        <f t="shared" si="43"/>
        <v>50000</v>
      </c>
      <c r="W50" s="76"/>
      <c r="X50" s="76"/>
      <c r="Y50" s="76">
        <v>50000</v>
      </c>
      <c r="Z50" s="77">
        <f t="shared" si="8"/>
        <v>50000</v>
      </c>
      <c r="AA50" s="76"/>
      <c r="AB50" s="76"/>
      <c r="AC50" s="76"/>
      <c r="AD50" s="77"/>
      <c r="AE50" s="76"/>
      <c r="AF50" s="76"/>
      <c r="AG50" s="76"/>
      <c r="AH50" s="77"/>
      <c r="AI50" s="76"/>
      <c r="AJ50" s="76"/>
      <c r="AK50" s="76"/>
      <c r="AL50" s="77"/>
      <c r="AM50" s="20">
        <f t="shared" si="1"/>
        <v>50000</v>
      </c>
      <c r="AN50" s="77"/>
      <c r="AO50" s="77"/>
      <c r="AP50" s="77">
        <f t="shared" si="49"/>
        <v>0</v>
      </c>
      <c r="AQ50" s="76"/>
      <c r="AR50" s="76"/>
      <c r="AS50" s="21">
        <f t="shared" si="16"/>
        <v>47500</v>
      </c>
      <c r="AT50" s="77"/>
      <c r="AU50" s="76"/>
      <c r="AV50" s="76"/>
      <c r="AW50" s="76"/>
      <c r="AX50" s="77"/>
      <c r="AY50" s="76"/>
      <c r="AZ50" s="76"/>
      <c r="BA50" s="76"/>
      <c r="BB50" s="77"/>
      <c r="BC50" s="76"/>
      <c r="BD50" s="76"/>
      <c r="BE50" s="76"/>
      <c r="BF50" s="77"/>
      <c r="BG50" s="78"/>
    </row>
    <row r="51" spans="1:59" s="79" customFormat="1" ht="36" customHeight="1" x14ac:dyDescent="0.25">
      <c r="A51" s="82" t="s">
        <v>162</v>
      </c>
      <c r="B51" s="101" t="s">
        <v>163</v>
      </c>
      <c r="C51" s="80" t="s">
        <v>164</v>
      </c>
      <c r="D51" s="81" t="s">
        <v>165</v>
      </c>
      <c r="E51" s="93"/>
      <c r="F51" s="93"/>
      <c r="G51" s="93">
        <v>1</v>
      </c>
      <c r="H51" s="94"/>
      <c r="I51" s="83"/>
      <c r="J51" s="73"/>
      <c r="K51" s="73"/>
      <c r="L51" s="74"/>
      <c r="M51" s="73"/>
      <c r="N51" s="73"/>
      <c r="O51" s="73"/>
      <c r="P51" s="74"/>
      <c r="Q51" s="73"/>
      <c r="R51" s="73"/>
      <c r="S51" s="73"/>
      <c r="T51" s="74"/>
      <c r="U51" s="74"/>
      <c r="V51" s="75">
        <f t="shared" si="43"/>
        <v>50000</v>
      </c>
      <c r="W51" s="76"/>
      <c r="X51" s="76"/>
      <c r="Y51" s="76">
        <v>50000</v>
      </c>
      <c r="Z51" s="77">
        <f t="shared" si="8"/>
        <v>50000</v>
      </c>
      <c r="AA51" s="76"/>
      <c r="AB51" s="76"/>
      <c r="AC51" s="76"/>
      <c r="AD51" s="77"/>
      <c r="AE51" s="76"/>
      <c r="AF51" s="76"/>
      <c r="AG51" s="76"/>
      <c r="AH51" s="77"/>
      <c r="AI51" s="76"/>
      <c r="AJ51" s="76"/>
      <c r="AK51" s="76"/>
      <c r="AL51" s="77"/>
      <c r="AM51" s="20">
        <f t="shared" si="1"/>
        <v>50000</v>
      </c>
      <c r="AN51" s="77"/>
      <c r="AO51" s="77"/>
      <c r="AP51" s="77">
        <f t="shared" si="49"/>
        <v>0</v>
      </c>
      <c r="AQ51" s="76"/>
      <c r="AR51" s="76"/>
      <c r="AS51" s="21">
        <f t="shared" si="16"/>
        <v>47500</v>
      </c>
      <c r="AT51" s="77"/>
      <c r="AU51" s="76"/>
      <c r="AV51" s="76"/>
      <c r="AW51" s="76"/>
      <c r="AX51" s="77"/>
      <c r="AY51" s="76"/>
      <c r="AZ51" s="76"/>
      <c r="BA51" s="76"/>
      <c r="BB51" s="77"/>
      <c r="BC51" s="76"/>
      <c r="BD51" s="76"/>
      <c r="BE51" s="76"/>
      <c r="BF51" s="77"/>
      <c r="BG51" s="78"/>
    </row>
    <row r="52" spans="1:59" s="79" customFormat="1" ht="36" customHeight="1" x14ac:dyDescent="0.25">
      <c r="A52" s="96"/>
      <c r="B52" s="97"/>
      <c r="C52" s="101" t="s">
        <v>166</v>
      </c>
      <c r="D52" s="81" t="s">
        <v>167</v>
      </c>
      <c r="E52" s="93"/>
      <c r="F52" s="93"/>
      <c r="G52" s="93"/>
      <c r="H52" s="94"/>
      <c r="I52" s="83"/>
      <c r="J52" s="73"/>
      <c r="K52" s="73"/>
      <c r="L52" s="74"/>
      <c r="M52" s="73"/>
      <c r="N52" s="73"/>
      <c r="O52" s="73"/>
      <c r="P52" s="74"/>
      <c r="Q52" s="73"/>
      <c r="R52" s="73"/>
      <c r="S52" s="73"/>
      <c r="T52" s="74"/>
      <c r="U52" s="74"/>
      <c r="V52" s="75">
        <f t="shared" si="43"/>
        <v>50000</v>
      </c>
      <c r="W52" s="76"/>
      <c r="X52" s="76"/>
      <c r="Y52" s="76">
        <v>50000</v>
      </c>
      <c r="Z52" s="77">
        <f t="shared" si="8"/>
        <v>50000</v>
      </c>
      <c r="AA52" s="76"/>
      <c r="AB52" s="76"/>
      <c r="AC52" s="76"/>
      <c r="AD52" s="77"/>
      <c r="AE52" s="76"/>
      <c r="AF52" s="76"/>
      <c r="AG52" s="76"/>
      <c r="AH52" s="77"/>
      <c r="AI52" s="76"/>
      <c r="AJ52" s="76"/>
      <c r="AK52" s="76"/>
      <c r="AL52" s="77"/>
      <c r="AM52" s="20">
        <f t="shared" si="1"/>
        <v>50000</v>
      </c>
      <c r="AN52" s="77"/>
      <c r="AO52" s="77"/>
      <c r="AP52" s="77">
        <f t="shared" si="49"/>
        <v>0</v>
      </c>
      <c r="AQ52" s="76"/>
      <c r="AR52" s="76"/>
      <c r="AS52" s="21">
        <f t="shared" si="16"/>
        <v>47500</v>
      </c>
      <c r="AT52" s="77"/>
      <c r="AU52" s="76"/>
      <c r="AV52" s="76"/>
      <c r="AW52" s="76"/>
      <c r="AX52" s="77"/>
      <c r="AY52" s="76"/>
      <c r="AZ52" s="76"/>
      <c r="BA52" s="76"/>
      <c r="BB52" s="77"/>
      <c r="BC52" s="76"/>
      <c r="BD52" s="76"/>
      <c r="BE52" s="76"/>
      <c r="BF52" s="77"/>
      <c r="BG52" s="78"/>
    </row>
    <row r="53" spans="1:59" s="32" customFormat="1" ht="18.75" customHeight="1" x14ac:dyDescent="0.25">
      <c r="A53" s="98" t="s">
        <v>84</v>
      </c>
      <c r="B53" s="99"/>
      <c r="C53" s="100"/>
      <c r="D53" s="99"/>
      <c r="E53" s="30">
        <f>SUM(E14:E52)</f>
        <v>0</v>
      </c>
      <c r="F53" s="30">
        <f t="shared" ref="F53:BF53" si="65">SUM(F14:F52)</f>
        <v>0</v>
      </c>
      <c r="G53" s="30">
        <f t="shared" si="65"/>
        <v>34</v>
      </c>
      <c r="H53" s="30">
        <f t="shared" si="65"/>
        <v>25</v>
      </c>
      <c r="I53" s="30">
        <f t="shared" si="65"/>
        <v>0</v>
      </c>
      <c r="J53" s="30">
        <f t="shared" si="65"/>
        <v>1</v>
      </c>
      <c r="K53" s="30">
        <f t="shared" si="65"/>
        <v>22</v>
      </c>
      <c r="L53" s="30">
        <f t="shared" si="65"/>
        <v>22</v>
      </c>
      <c r="M53" s="30">
        <f t="shared" si="65"/>
        <v>0</v>
      </c>
      <c r="N53" s="30">
        <f t="shared" si="65"/>
        <v>0</v>
      </c>
      <c r="O53" s="30">
        <f t="shared" si="65"/>
        <v>22</v>
      </c>
      <c r="P53" s="30">
        <f t="shared" si="65"/>
        <v>22</v>
      </c>
      <c r="Q53" s="30">
        <f t="shared" si="65"/>
        <v>0</v>
      </c>
      <c r="R53" s="30">
        <f t="shared" si="65"/>
        <v>24</v>
      </c>
      <c r="S53" s="30">
        <f t="shared" si="65"/>
        <v>0</v>
      </c>
      <c r="T53" s="30">
        <f t="shared" si="65"/>
        <v>24</v>
      </c>
      <c r="U53" s="30">
        <f t="shared" si="65"/>
        <v>93</v>
      </c>
      <c r="V53" s="30">
        <f t="shared" si="65"/>
        <v>1066436</v>
      </c>
      <c r="W53" s="30">
        <f t="shared" si="65"/>
        <v>0</v>
      </c>
      <c r="X53" s="30">
        <f t="shared" si="65"/>
        <v>0</v>
      </c>
      <c r="Y53" s="30">
        <f t="shared" si="65"/>
        <v>878086</v>
      </c>
      <c r="Z53" s="30">
        <f t="shared" si="65"/>
        <v>878086</v>
      </c>
      <c r="AA53" s="30">
        <f t="shared" si="65"/>
        <v>0</v>
      </c>
      <c r="AB53" s="30">
        <f t="shared" si="65"/>
        <v>0</v>
      </c>
      <c r="AC53" s="30">
        <f t="shared" si="65"/>
        <v>81200</v>
      </c>
      <c r="AD53" s="30">
        <f t="shared" si="65"/>
        <v>81200</v>
      </c>
      <c r="AE53" s="30">
        <f t="shared" si="65"/>
        <v>0</v>
      </c>
      <c r="AF53" s="30">
        <f t="shared" si="65"/>
        <v>0</v>
      </c>
      <c r="AG53" s="30">
        <f t="shared" si="65"/>
        <v>52950</v>
      </c>
      <c r="AH53" s="30">
        <f t="shared" si="65"/>
        <v>52950</v>
      </c>
      <c r="AI53" s="30">
        <f t="shared" si="65"/>
        <v>0</v>
      </c>
      <c r="AJ53" s="30">
        <f t="shared" si="65"/>
        <v>53450</v>
      </c>
      <c r="AK53" s="30">
        <f t="shared" si="65"/>
        <v>750</v>
      </c>
      <c r="AL53" s="30">
        <f t="shared" si="65"/>
        <v>54200</v>
      </c>
      <c r="AM53" s="30">
        <f t="shared" si="65"/>
        <v>1066436</v>
      </c>
      <c r="AN53" s="30">
        <f t="shared" si="65"/>
        <v>25821.8</v>
      </c>
      <c r="AO53" s="30">
        <f t="shared" si="65"/>
        <v>490614.2</v>
      </c>
      <c r="AP53" s="30">
        <f t="shared" si="65"/>
        <v>490614.2</v>
      </c>
      <c r="AQ53" s="30">
        <f t="shared" si="65"/>
        <v>0</v>
      </c>
      <c r="AR53" s="30">
        <f t="shared" si="65"/>
        <v>0</v>
      </c>
      <c r="AS53" s="30">
        <f t="shared" si="65"/>
        <v>834181.7</v>
      </c>
      <c r="AT53" s="30">
        <f t="shared" si="65"/>
        <v>311681.7</v>
      </c>
      <c r="AU53" s="30">
        <f t="shared" si="65"/>
        <v>0</v>
      </c>
      <c r="AV53" s="30">
        <f t="shared" si="65"/>
        <v>0</v>
      </c>
      <c r="AW53" s="30">
        <f t="shared" si="65"/>
        <v>77140</v>
      </c>
      <c r="AX53" s="30">
        <f t="shared" si="65"/>
        <v>77140</v>
      </c>
      <c r="AY53" s="30">
        <f t="shared" si="65"/>
        <v>0</v>
      </c>
      <c r="AZ53" s="30">
        <f t="shared" si="65"/>
        <v>0</v>
      </c>
      <c r="BA53" s="30">
        <f t="shared" si="65"/>
        <v>50302.5</v>
      </c>
      <c r="BB53" s="30">
        <f t="shared" si="65"/>
        <v>50302.5</v>
      </c>
      <c r="BC53" s="30">
        <f t="shared" si="65"/>
        <v>0</v>
      </c>
      <c r="BD53" s="30">
        <f t="shared" si="65"/>
        <v>50777.5</v>
      </c>
      <c r="BE53" s="30">
        <f t="shared" si="65"/>
        <v>712.5</v>
      </c>
      <c r="BF53" s="30">
        <f t="shared" si="65"/>
        <v>51490</v>
      </c>
      <c r="BG53" s="31"/>
    </row>
    <row r="54" spans="1:59" ht="15" customHeight="1" x14ac:dyDescent="0.25">
      <c r="A54" s="33"/>
      <c r="B54" s="34"/>
      <c r="C54" s="35"/>
      <c r="D54" s="34"/>
      <c r="E54" s="36"/>
      <c r="F54" s="36"/>
      <c r="G54" s="36"/>
      <c r="H54" s="37"/>
      <c r="I54" s="36"/>
      <c r="J54" s="36"/>
      <c r="K54" s="36"/>
      <c r="L54" s="37"/>
      <c r="M54" s="36"/>
      <c r="N54" s="36"/>
      <c r="O54" s="36"/>
      <c r="P54" s="37"/>
      <c r="Q54" s="36"/>
      <c r="R54" s="36"/>
      <c r="S54" s="36"/>
      <c r="T54" s="37"/>
      <c r="U54" s="37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8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</row>
    <row r="55" spans="1:59" ht="17.25" customHeight="1" x14ac:dyDescent="0.25">
      <c r="A55" s="40"/>
      <c r="B55" s="40" t="s">
        <v>85</v>
      </c>
      <c r="C55" s="41"/>
      <c r="D55" s="40" t="s">
        <v>86</v>
      </c>
      <c r="F55" s="40"/>
      <c r="G55" s="40" t="s">
        <v>87</v>
      </c>
      <c r="H55" s="40"/>
      <c r="I55" s="40"/>
      <c r="J55" s="40"/>
      <c r="K55" s="40" t="s">
        <v>88</v>
      </c>
      <c r="L55" s="40"/>
      <c r="M55" s="40"/>
      <c r="N55" s="4"/>
      <c r="O55" s="4"/>
      <c r="P55" s="4"/>
      <c r="Q55" s="4"/>
      <c r="R55" s="4"/>
      <c r="S55" s="4"/>
      <c r="T55" s="4"/>
      <c r="U55" s="4"/>
      <c r="V55" s="5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59" ht="16.5" customHeight="1" thickBot="1" x14ac:dyDescent="0.3">
      <c r="C56" s="42"/>
      <c r="F56" s="4"/>
      <c r="G56" s="4"/>
      <c r="H56" s="4"/>
      <c r="I56" s="4"/>
      <c r="J56" s="4"/>
      <c r="K56" s="4"/>
      <c r="L56" s="4"/>
      <c r="M56" s="4"/>
      <c r="V56" s="43"/>
      <c r="W56" s="44"/>
      <c r="AF56" s="45"/>
    </row>
    <row r="57" spans="1:59" ht="16.5" customHeight="1" thickBot="1" x14ac:dyDescent="0.3">
      <c r="C57" s="42"/>
      <c r="F57" s="4"/>
      <c r="G57" s="4"/>
      <c r="H57" s="4"/>
      <c r="I57" s="4"/>
      <c r="J57" s="4"/>
      <c r="K57" s="4"/>
      <c r="L57" s="4"/>
      <c r="M57" s="4"/>
      <c r="V57" s="43"/>
      <c r="W57" s="44"/>
      <c r="X57" s="46"/>
      <c r="AF57" s="45"/>
    </row>
    <row r="58" spans="1:59" ht="16.5" customHeight="1" x14ac:dyDescent="0.25">
      <c r="A58" s="47"/>
      <c r="B58" s="47"/>
      <c r="C58" s="42"/>
      <c r="D58" s="47"/>
      <c r="F58" s="48"/>
      <c r="G58" s="112"/>
      <c r="H58" s="112"/>
      <c r="I58" s="112"/>
      <c r="J58" s="112"/>
      <c r="K58" s="112"/>
      <c r="L58" s="48"/>
      <c r="M58" s="48"/>
      <c r="V58" s="43"/>
      <c r="W58" s="44"/>
      <c r="AF58" s="45"/>
    </row>
    <row r="59" spans="1:59" ht="16.5" customHeight="1" x14ac:dyDescent="0.25">
      <c r="A59" s="47"/>
      <c r="B59" s="47"/>
      <c r="C59" s="42"/>
      <c r="D59" s="47"/>
      <c r="F59" s="48"/>
      <c r="G59" s="112"/>
      <c r="H59" s="112"/>
      <c r="I59" s="112"/>
      <c r="J59" s="112"/>
      <c r="K59" s="112"/>
      <c r="L59" s="48"/>
      <c r="M59" s="48"/>
      <c r="V59" s="43"/>
      <c r="W59" s="44"/>
      <c r="AF59" s="45"/>
    </row>
    <row r="60" spans="1:59" ht="15" customHeight="1" x14ac:dyDescent="0.25">
      <c r="A60" s="40"/>
      <c r="B60" s="40" t="s">
        <v>89</v>
      </c>
      <c r="C60" s="42"/>
      <c r="D60" s="40" t="s">
        <v>90</v>
      </c>
      <c r="F60" s="4"/>
      <c r="G60" s="40" t="s">
        <v>169</v>
      </c>
      <c r="H60" s="4"/>
      <c r="I60" s="4"/>
      <c r="J60" s="40"/>
      <c r="K60" s="4"/>
      <c r="L60" s="4"/>
      <c r="M60" s="4"/>
    </row>
    <row r="61" spans="1:59" ht="15" customHeight="1" x14ac:dyDescent="0.25">
      <c r="B61" s="4" t="s">
        <v>91</v>
      </c>
      <c r="C61" s="42"/>
      <c r="D61" s="4" t="s">
        <v>92</v>
      </c>
      <c r="F61" s="48"/>
      <c r="G61" s="4" t="s">
        <v>93</v>
      </c>
      <c r="H61" s="4"/>
      <c r="I61" s="4"/>
      <c r="J61" s="4"/>
      <c r="K61" s="48"/>
      <c r="L61" s="48"/>
      <c r="M61" s="4"/>
    </row>
    <row r="62" spans="1:59" ht="15" customHeight="1" x14ac:dyDescent="0.25">
      <c r="B62" s="4" t="s">
        <v>94</v>
      </c>
      <c r="D62" s="4" t="s">
        <v>95</v>
      </c>
      <c r="G62" s="4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G58:K58"/>
    <mergeCell ref="G59:K59"/>
    <mergeCell ref="BG10:BG12"/>
    <mergeCell ref="E11:H11"/>
    <mergeCell ref="I11:L11"/>
    <mergeCell ref="M11:P11"/>
    <mergeCell ref="Q11:T11"/>
    <mergeCell ref="U11:U12"/>
    <mergeCell ref="V11:V12"/>
    <mergeCell ref="W11:Z11"/>
    <mergeCell ref="AA11:AD11"/>
    <mergeCell ref="AE11:AH11"/>
    <mergeCell ref="E10:U10"/>
    <mergeCell ref="V10:AL10"/>
    <mergeCell ref="AM10:AM12"/>
    <mergeCell ref="AN10:AN12"/>
    <mergeCell ref="AO10:AO12"/>
    <mergeCell ref="AP10:BF10"/>
    <mergeCell ref="AI11:AL11"/>
    <mergeCell ref="AP11:AP12"/>
    <mergeCell ref="AQ11:AT11"/>
    <mergeCell ref="AU11:AX11"/>
    <mergeCell ref="AY11:BB11"/>
    <mergeCell ref="BC11:BF11"/>
    <mergeCell ref="A6:D6"/>
    <mergeCell ref="A8:D8"/>
    <mergeCell ref="A10:A12"/>
    <mergeCell ref="B10:B12"/>
    <mergeCell ref="C10:C12"/>
    <mergeCell ref="D10:D12"/>
    <mergeCell ref="A5:D5"/>
    <mergeCell ref="A1:D1"/>
    <mergeCell ref="A2:D2"/>
    <mergeCell ref="A3:D3"/>
    <mergeCell ref="E3:G3"/>
    <mergeCell ref="A4:D4"/>
  </mergeCells>
  <pageMargins left="0.7" right="0.7" top="0.75" bottom="0.75" header="0.3" footer="0.3"/>
  <pageSetup paperSize="9" scale="6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BG39"/>
  <sheetViews>
    <sheetView tabSelected="1" topLeftCell="A7" zoomScale="70" zoomScaleNormal="70" workbookViewId="0">
      <pane ySplit="1" topLeftCell="A8" activePane="bottomLeft" state="frozen"/>
      <selection activeCell="G7" sqref="G7"/>
      <selection pane="bottomLeft" activeCell="A9" sqref="A9"/>
    </sheetView>
  </sheetViews>
  <sheetFormatPr defaultColWidth="9.140625" defaultRowHeight="15" customHeight="1" x14ac:dyDescent="0.25"/>
  <cols>
    <col min="1" max="1" width="49.140625" style="4" customWidth="1"/>
    <col min="2" max="2" width="39.42578125" style="4" customWidth="1"/>
    <col min="3" max="3" width="44.28515625" style="4" customWidth="1"/>
    <col min="4" max="4" width="43.85546875" style="4" customWidth="1"/>
    <col min="5" max="5" width="12.5703125" style="1" customWidth="1"/>
    <col min="6" max="6" width="12.5703125" style="2" customWidth="1"/>
    <col min="7" max="7" width="12.5703125" style="1" customWidth="1"/>
    <col min="8" max="8" width="12.5703125" style="2" customWidth="1"/>
    <col min="9" max="9" width="12.5703125" style="1" customWidth="1"/>
    <col min="10" max="10" width="12.5703125" style="2" customWidth="1"/>
    <col min="11" max="11" width="12.5703125" style="1" customWidth="1"/>
    <col min="12" max="12" width="12.5703125" style="2" customWidth="1"/>
    <col min="13" max="13" width="12.5703125" style="1" customWidth="1"/>
    <col min="14" max="14" width="12.5703125" style="2" customWidth="1"/>
    <col min="15" max="15" width="12.5703125" style="1" customWidth="1"/>
    <col min="16" max="16" width="12.5703125" style="2" customWidth="1"/>
    <col min="17" max="17" width="12.5703125" style="1" customWidth="1"/>
    <col min="18" max="18" width="12.5703125" style="2" customWidth="1"/>
    <col min="19" max="21" width="12.5703125" style="1" customWidth="1"/>
    <col min="22" max="22" width="16.5703125" style="3" customWidth="1"/>
    <col min="23" max="23" width="12.7109375" style="2" customWidth="1"/>
    <col min="24" max="24" width="12.7109375" style="1" customWidth="1"/>
    <col min="25" max="25" width="12.7109375" style="2" customWidth="1"/>
    <col min="26" max="28" width="12.7109375" style="1" customWidth="1"/>
    <col min="29" max="29" width="12.7109375" style="2" customWidth="1"/>
    <col min="30" max="30" width="12.7109375" style="1" customWidth="1"/>
    <col min="31" max="31" width="12.7109375" style="2" customWidth="1"/>
    <col min="32" max="32" width="12.7109375" style="1" customWidth="1"/>
    <col min="33" max="33" width="12.7109375" style="2" customWidth="1"/>
    <col min="34" max="34" width="12.7109375" style="1" customWidth="1"/>
    <col min="35" max="35" width="12.7109375" style="2" customWidth="1"/>
    <col min="36" max="36" width="12.7109375" style="1" customWidth="1"/>
    <col min="37" max="37" width="12.7109375" style="2" customWidth="1"/>
    <col min="38" max="38" width="12.7109375" style="4" customWidth="1"/>
    <col min="39" max="39" width="12.28515625" style="5" customWidth="1"/>
    <col min="40" max="58" width="12.28515625" style="4" customWidth="1"/>
    <col min="59" max="59" width="61.42578125" style="6" customWidth="1"/>
    <col min="60" max="16384" width="9.140625" style="7"/>
  </cols>
  <sheetData>
    <row r="1" spans="1:59" ht="24.6" customHeight="1" x14ac:dyDescent="0.25">
      <c r="A1" s="105" t="s">
        <v>0</v>
      </c>
      <c r="B1" s="105"/>
      <c r="C1" s="105"/>
      <c r="D1" s="105"/>
    </row>
    <row r="2" spans="1:59" ht="15" customHeight="1" x14ac:dyDescent="0.25">
      <c r="A2" s="105" t="s">
        <v>1</v>
      </c>
      <c r="B2" s="105"/>
      <c r="C2" s="105"/>
      <c r="D2" s="105"/>
    </row>
    <row r="3" spans="1:59" ht="15" customHeight="1" x14ac:dyDescent="0.25">
      <c r="A3" s="105" t="s">
        <v>2</v>
      </c>
      <c r="B3" s="105"/>
      <c r="C3" s="105"/>
      <c r="D3" s="105"/>
      <c r="E3" s="106"/>
      <c r="F3" s="106"/>
      <c r="G3" s="106"/>
      <c r="H3" s="8"/>
    </row>
    <row r="4" spans="1:59" ht="15" customHeight="1" x14ac:dyDescent="0.25">
      <c r="A4" s="105" t="s">
        <v>98</v>
      </c>
      <c r="B4" s="105"/>
      <c r="C4" s="105"/>
      <c r="D4" s="105"/>
      <c r="E4" s="51"/>
      <c r="F4" s="8"/>
      <c r="G4" s="51"/>
      <c r="H4" s="8"/>
      <c r="I4" s="51"/>
      <c r="J4" s="8"/>
      <c r="K4" s="51"/>
      <c r="L4" s="8"/>
      <c r="M4" s="51"/>
      <c r="N4" s="8"/>
      <c r="O4" s="51"/>
      <c r="P4" s="8"/>
      <c r="Q4" s="51"/>
      <c r="R4" s="8"/>
      <c r="S4" s="51"/>
      <c r="T4" s="51"/>
      <c r="U4" s="51"/>
      <c r="V4" s="10"/>
      <c r="W4" s="8"/>
      <c r="X4" s="51"/>
      <c r="Y4" s="8"/>
      <c r="Z4" s="51"/>
      <c r="AA4" s="51"/>
      <c r="AB4" s="51"/>
      <c r="AC4" s="8"/>
      <c r="AD4" s="51"/>
      <c r="AE4" s="8"/>
      <c r="AF4" s="51"/>
      <c r="AG4" s="8"/>
      <c r="AH4" s="51"/>
      <c r="AI4" s="8"/>
      <c r="AJ4" s="51"/>
      <c r="AK4" s="8"/>
    </row>
    <row r="5" spans="1:59" ht="15" customHeight="1" x14ac:dyDescent="0.25">
      <c r="A5" s="105" t="s">
        <v>97</v>
      </c>
      <c r="B5" s="105"/>
      <c r="C5" s="105"/>
      <c r="D5" s="105"/>
      <c r="E5" s="51"/>
      <c r="F5" s="8"/>
      <c r="G5" s="51"/>
      <c r="H5" s="8"/>
      <c r="I5" s="51"/>
      <c r="J5" s="8"/>
      <c r="K5" s="51"/>
      <c r="L5" s="8"/>
      <c r="M5" s="51"/>
      <c r="N5" s="8"/>
      <c r="O5" s="51"/>
      <c r="P5" s="8"/>
      <c r="Q5" s="51"/>
      <c r="R5" s="8"/>
      <c r="S5" s="51"/>
      <c r="T5" s="51"/>
      <c r="U5" s="51"/>
      <c r="V5" s="10"/>
      <c r="W5" s="8"/>
      <c r="X5" s="51"/>
      <c r="Y5" s="8"/>
      <c r="Z5" s="51"/>
      <c r="AA5" s="51"/>
      <c r="AB5" s="51"/>
      <c r="AC5" s="8"/>
      <c r="AD5" s="51"/>
      <c r="AE5" s="8"/>
      <c r="AF5" s="51"/>
      <c r="AG5" s="8"/>
      <c r="AH5" s="51"/>
      <c r="AI5" s="8"/>
      <c r="AJ5" s="51"/>
      <c r="AK5" s="8"/>
    </row>
    <row r="6" spans="1:59" ht="15" customHeight="1" x14ac:dyDescent="0.25">
      <c r="A6" s="107" t="s">
        <v>96</v>
      </c>
      <c r="B6" s="107"/>
      <c r="C6" s="107"/>
      <c r="D6" s="107"/>
      <c r="E6" s="51"/>
      <c r="F6" s="8"/>
      <c r="G6" s="51"/>
      <c r="H6" s="8"/>
      <c r="I6" s="51"/>
      <c r="J6" s="8"/>
      <c r="K6" s="51"/>
      <c r="L6" s="8"/>
      <c r="M6" s="51"/>
      <c r="N6" s="8"/>
      <c r="O6" s="51"/>
      <c r="P6" s="8"/>
      <c r="Q6" s="51"/>
      <c r="R6" s="8"/>
      <c r="S6" s="51"/>
      <c r="T6" s="51"/>
      <c r="U6" s="51"/>
      <c r="V6" s="10"/>
      <c r="W6" s="8"/>
      <c r="X6" s="51"/>
      <c r="Y6" s="8"/>
      <c r="Z6" s="51"/>
      <c r="AA6" s="51"/>
      <c r="AB6" s="51"/>
      <c r="AC6" s="8"/>
      <c r="AD6" s="51"/>
      <c r="AE6" s="8"/>
      <c r="AF6" s="51"/>
      <c r="AG6" s="8"/>
      <c r="AH6" s="51"/>
      <c r="AI6" s="8"/>
      <c r="AJ6" s="51"/>
      <c r="AK6" s="8"/>
    </row>
    <row r="7" spans="1:59" ht="15" customHeight="1" x14ac:dyDescent="0.25">
      <c r="A7" s="50"/>
      <c r="B7" s="50"/>
      <c r="C7" s="50"/>
      <c r="D7" s="50"/>
      <c r="E7" s="51"/>
      <c r="F7" s="8"/>
      <c r="G7" s="51"/>
      <c r="H7" s="8"/>
      <c r="I7" s="51"/>
      <c r="J7" s="8"/>
      <c r="K7" s="51"/>
      <c r="L7" s="8"/>
      <c r="M7" s="51"/>
      <c r="N7" s="8"/>
      <c r="O7" s="51"/>
      <c r="P7" s="8"/>
      <c r="Q7" s="51"/>
      <c r="R7" s="8"/>
      <c r="S7" s="51"/>
      <c r="T7" s="51"/>
      <c r="U7" s="51"/>
      <c r="V7" s="10"/>
      <c r="W7" s="8"/>
      <c r="X7" s="51"/>
      <c r="Y7" s="8"/>
      <c r="Z7" s="51"/>
      <c r="AA7" s="51"/>
      <c r="AB7" s="51"/>
      <c r="AC7" s="8"/>
      <c r="AD7" s="51"/>
      <c r="AE7" s="8"/>
      <c r="AF7" s="51"/>
      <c r="AG7" s="8"/>
      <c r="AH7" s="51"/>
      <c r="AI7" s="8"/>
      <c r="AJ7" s="51"/>
      <c r="AK7" s="8"/>
    </row>
    <row r="8" spans="1:59" ht="21" customHeight="1" x14ac:dyDescent="0.25">
      <c r="A8" s="108" t="str">
        <f>CONCATENATE("FY2024 ",B5," PHYSICAL PLAN / FINANCIAL OBLIGATION / MONTHLY DISBURSEMENT PROGRAM")</f>
        <v>FY2024  PHYSICAL PLAN / FINANCIAL OBLIGATION / MONTHLY DISBURSEMENT PROGRAM</v>
      </c>
      <c r="B8" s="108"/>
      <c r="C8" s="108"/>
      <c r="D8" s="108"/>
      <c r="E8" s="51"/>
      <c r="F8" s="8"/>
      <c r="G8" s="51"/>
      <c r="H8" s="8"/>
      <c r="I8" s="51"/>
      <c r="J8" s="8"/>
      <c r="K8" s="51"/>
      <c r="L8" s="8"/>
      <c r="M8" s="51"/>
      <c r="N8" s="8"/>
      <c r="O8" s="51"/>
      <c r="P8" s="8"/>
      <c r="Q8" s="51"/>
      <c r="R8" s="8"/>
      <c r="S8" s="51"/>
      <c r="T8" s="51"/>
      <c r="U8" s="51"/>
      <c r="V8" s="10"/>
      <c r="W8" s="8"/>
      <c r="X8" s="51"/>
      <c r="Y8" s="8"/>
      <c r="Z8" s="51"/>
      <c r="AA8" s="51"/>
      <c r="AB8" s="51"/>
      <c r="AC8" s="8"/>
      <c r="AD8" s="51"/>
      <c r="AE8" s="8"/>
      <c r="AF8" s="51"/>
      <c r="AG8" s="8"/>
      <c r="AH8" s="51"/>
      <c r="AI8" s="8"/>
      <c r="AJ8" s="51"/>
      <c r="AK8" s="8"/>
    </row>
    <row r="9" spans="1:59" ht="17.25" customHeight="1" x14ac:dyDescent="0.25"/>
    <row r="10" spans="1:59" ht="15.75" customHeight="1" x14ac:dyDescent="0.25">
      <c r="A10" s="109" t="s">
        <v>3</v>
      </c>
      <c r="B10" s="109" t="s">
        <v>4</v>
      </c>
      <c r="C10" s="109" t="s">
        <v>5</v>
      </c>
      <c r="D10" s="109" t="s">
        <v>6</v>
      </c>
      <c r="E10" s="119" t="str">
        <f>CONCATENATE("FY ",B5," PHYSICAL TARGET")</f>
        <v>FY  PHYSICAL TARGET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1" t="str">
        <f>CONCATENATE("FY ",B5," OBLIGATION PROGRAM")</f>
        <v>FY  OBLIGATION PROGRAM</v>
      </c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7" t="s">
        <v>7</v>
      </c>
      <c r="AN10" s="110" t="s">
        <v>8</v>
      </c>
      <c r="AO10" s="110" t="s">
        <v>9</v>
      </c>
      <c r="AP10" s="111" t="str">
        <f>CONCATENATE("FY ",B5," MONTHLY DISBURSEMENT PROGRAM")</f>
        <v>FY  MONTHLY DISBURSEMENT PROGRAM</v>
      </c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3" t="s">
        <v>10</v>
      </c>
    </row>
    <row r="11" spans="1:59" ht="15.75" customHeight="1" x14ac:dyDescent="0.25">
      <c r="A11" s="109"/>
      <c r="B11" s="109"/>
      <c r="C11" s="109"/>
      <c r="D11" s="109"/>
      <c r="E11" s="116" t="s">
        <v>11</v>
      </c>
      <c r="F11" s="116"/>
      <c r="G11" s="116"/>
      <c r="H11" s="116"/>
      <c r="I11" s="116" t="s">
        <v>12</v>
      </c>
      <c r="J11" s="116"/>
      <c r="K11" s="116"/>
      <c r="L11" s="116"/>
      <c r="M11" s="116" t="s">
        <v>13</v>
      </c>
      <c r="N11" s="116"/>
      <c r="O11" s="116"/>
      <c r="P11" s="116"/>
      <c r="Q11" s="116" t="s">
        <v>14</v>
      </c>
      <c r="R11" s="116"/>
      <c r="S11" s="116"/>
      <c r="T11" s="116"/>
      <c r="U11" s="111" t="s">
        <v>15</v>
      </c>
      <c r="V11" s="117" t="s">
        <v>16</v>
      </c>
      <c r="W11" s="111" t="s">
        <v>11</v>
      </c>
      <c r="X11" s="111"/>
      <c r="Y11" s="111"/>
      <c r="Z11" s="111"/>
      <c r="AA11" s="111" t="s">
        <v>12</v>
      </c>
      <c r="AB11" s="111"/>
      <c r="AC11" s="111"/>
      <c r="AD11" s="111"/>
      <c r="AE11" s="111" t="s">
        <v>13</v>
      </c>
      <c r="AF11" s="111"/>
      <c r="AG11" s="111"/>
      <c r="AH11" s="111"/>
      <c r="AI11" s="111" t="s">
        <v>14</v>
      </c>
      <c r="AJ11" s="111"/>
      <c r="AK11" s="111"/>
      <c r="AL11" s="111"/>
      <c r="AM11" s="117"/>
      <c r="AN11" s="110"/>
      <c r="AO11" s="110"/>
      <c r="AP11" s="110" t="s">
        <v>17</v>
      </c>
      <c r="AQ11" s="111" t="s">
        <v>11</v>
      </c>
      <c r="AR11" s="111"/>
      <c r="AS11" s="111"/>
      <c r="AT11" s="111"/>
      <c r="AU11" s="111" t="s">
        <v>12</v>
      </c>
      <c r="AV11" s="111"/>
      <c r="AW11" s="111"/>
      <c r="AX11" s="111"/>
      <c r="AY11" s="111" t="s">
        <v>13</v>
      </c>
      <c r="AZ11" s="111"/>
      <c r="BA11" s="111"/>
      <c r="BB11" s="111"/>
      <c r="BC11" s="111" t="s">
        <v>14</v>
      </c>
      <c r="BD11" s="111"/>
      <c r="BE11" s="111"/>
      <c r="BF11" s="111"/>
      <c r="BG11" s="114"/>
    </row>
    <row r="12" spans="1:59" ht="33.75" customHeight="1" x14ac:dyDescent="0.25">
      <c r="A12" s="109"/>
      <c r="B12" s="109"/>
      <c r="C12" s="109"/>
      <c r="D12" s="109"/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22</v>
      </c>
      <c r="J12" s="12" t="s">
        <v>23</v>
      </c>
      <c r="K12" s="12" t="s">
        <v>24</v>
      </c>
      <c r="L12" s="12" t="s">
        <v>21</v>
      </c>
      <c r="M12" s="12" t="s">
        <v>25</v>
      </c>
      <c r="N12" s="12" t="s">
        <v>26</v>
      </c>
      <c r="O12" s="12" t="s">
        <v>27</v>
      </c>
      <c r="P12" s="12" t="s">
        <v>21</v>
      </c>
      <c r="Q12" s="12" t="s">
        <v>28</v>
      </c>
      <c r="R12" s="12" t="s">
        <v>29</v>
      </c>
      <c r="S12" s="12" t="s">
        <v>30</v>
      </c>
      <c r="T12" s="12" t="s">
        <v>21</v>
      </c>
      <c r="U12" s="111"/>
      <c r="V12" s="118"/>
      <c r="W12" s="12" t="s">
        <v>18</v>
      </c>
      <c r="X12" s="12" t="s">
        <v>19</v>
      </c>
      <c r="Y12" s="12" t="s">
        <v>20</v>
      </c>
      <c r="Z12" s="12" t="s">
        <v>21</v>
      </c>
      <c r="AA12" s="12" t="s">
        <v>22</v>
      </c>
      <c r="AB12" s="12" t="s">
        <v>23</v>
      </c>
      <c r="AC12" s="12" t="s">
        <v>24</v>
      </c>
      <c r="AD12" s="12" t="s">
        <v>21</v>
      </c>
      <c r="AE12" s="12" t="s">
        <v>25</v>
      </c>
      <c r="AF12" s="12" t="s">
        <v>26</v>
      </c>
      <c r="AG12" s="12" t="s">
        <v>27</v>
      </c>
      <c r="AH12" s="12" t="s">
        <v>21</v>
      </c>
      <c r="AI12" s="12" t="s">
        <v>28</v>
      </c>
      <c r="AJ12" s="12" t="s">
        <v>29</v>
      </c>
      <c r="AK12" s="12" t="s">
        <v>30</v>
      </c>
      <c r="AL12" s="12" t="s">
        <v>21</v>
      </c>
      <c r="AM12" s="117"/>
      <c r="AN12" s="110"/>
      <c r="AO12" s="110"/>
      <c r="AP12" s="110"/>
      <c r="AQ12" s="12" t="s">
        <v>18</v>
      </c>
      <c r="AR12" s="12" t="s">
        <v>19</v>
      </c>
      <c r="AS12" s="12" t="s">
        <v>20</v>
      </c>
      <c r="AT12" s="12" t="s">
        <v>21</v>
      </c>
      <c r="AU12" s="12" t="s">
        <v>22</v>
      </c>
      <c r="AV12" s="12" t="s">
        <v>23</v>
      </c>
      <c r="AW12" s="12" t="s">
        <v>24</v>
      </c>
      <c r="AX12" s="12" t="s">
        <v>21</v>
      </c>
      <c r="AY12" s="12" t="s">
        <v>25</v>
      </c>
      <c r="AZ12" s="13" t="s">
        <v>26</v>
      </c>
      <c r="BA12" s="13" t="s">
        <v>27</v>
      </c>
      <c r="BB12" s="13" t="s">
        <v>21</v>
      </c>
      <c r="BC12" s="13" t="s">
        <v>28</v>
      </c>
      <c r="BD12" s="13" t="s">
        <v>29</v>
      </c>
      <c r="BE12" s="13" t="s">
        <v>30</v>
      </c>
      <c r="BF12" s="12" t="s">
        <v>21</v>
      </c>
      <c r="BG12" s="115"/>
    </row>
    <row r="13" spans="1:59" ht="18.75" customHeight="1" x14ac:dyDescent="0.25">
      <c r="A13" s="14" t="s">
        <v>31</v>
      </c>
      <c r="B13" s="15"/>
      <c r="C13" s="16"/>
      <c r="D13" s="17"/>
      <c r="E13" s="18"/>
      <c r="F13" s="18"/>
      <c r="G13" s="18"/>
      <c r="H13" s="19"/>
      <c r="I13" s="18"/>
      <c r="J13" s="18"/>
      <c r="K13" s="18"/>
      <c r="L13" s="19"/>
      <c r="M13" s="18"/>
      <c r="N13" s="18"/>
      <c r="O13" s="18"/>
      <c r="P13" s="19"/>
      <c r="Q13" s="18"/>
      <c r="R13" s="18"/>
      <c r="S13" s="18"/>
      <c r="T13" s="19"/>
      <c r="U13" s="19"/>
      <c r="V13" s="20"/>
      <c r="W13" s="21"/>
      <c r="X13" s="21"/>
      <c r="Y13" s="21"/>
      <c r="Z13" s="22"/>
      <c r="AA13" s="21"/>
      <c r="AB13" s="21"/>
      <c r="AC13" s="21"/>
      <c r="AD13" s="22"/>
      <c r="AE13" s="21"/>
      <c r="AF13" s="21"/>
      <c r="AG13" s="21"/>
      <c r="AH13" s="22"/>
      <c r="AI13" s="21"/>
      <c r="AJ13" s="21"/>
      <c r="AK13" s="21"/>
      <c r="AL13" s="22"/>
      <c r="AM13" s="20"/>
      <c r="AN13" s="22"/>
      <c r="AO13" s="22"/>
      <c r="AP13" s="22"/>
      <c r="AQ13" s="21"/>
      <c r="AR13" s="21"/>
      <c r="AS13" s="21"/>
      <c r="AT13" s="22"/>
      <c r="AU13" s="21"/>
      <c r="AV13" s="21"/>
      <c r="AW13" s="21"/>
      <c r="AX13" s="22"/>
      <c r="AY13" s="21"/>
      <c r="AZ13" s="21"/>
      <c r="BA13" s="21"/>
      <c r="BB13" s="22"/>
      <c r="BC13" s="21"/>
      <c r="BD13" s="21"/>
      <c r="BE13" s="21"/>
      <c r="BF13" s="22"/>
      <c r="BG13" s="23"/>
    </row>
    <row r="14" spans="1:59" ht="30" customHeight="1" x14ac:dyDescent="0.25">
      <c r="A14" s="24"/>
      <c r="B14" s="15"/>
      <c r="C14" s="16"/>
      <c r="D14" s="17"/>
      <c r="E14" s="18"/>
      <c r="F14" s="18"/>
      <c r="G14" s="18"/>
      <c r="H14" s="19">
        <f>SUM(E14:G14)</f>
        <v>0</v>
      </c>
      <c r="I14" s="18"/>
      <c r="J14" s="18"/>
      <c r="K14" s="18"/>
      <c r="L14" s="19">
        <f>SUM(I14:K14)</f>
        <v>0</v>
      </c>
      <c r="M14" s="18"/>
      <c r="N14" s="18"/>
      <c r="O14" s="18"/>
      <c r="P14" s="19">
        <f>SUM(M14:O14)</f>
        <v>0</v>
      </c>
      <c r="Q14" s="18"/>
      <c r="R14" s="18"/>
      <c r="S14" s="18"/>
      <c r="T14" s="19">
        <f>SUM(Q14:S14)</f>
        <v>0</v>
      </c>
      <c r="U14" s="19">
        <f>H14+L14+P14+T14</f>
        <v>0</v>
      </c>
      <c r="V14" s="20">
        <f>Z14+AD14+AH14+AL14</f>
        <v>0</v>
      </c>
      <c r="W14" s="21"/>
      <c r="X14" s="21"/>
      <c r="Y14" s="21"/>
      <c r="Z14" s="22">
        <f>SUM(W14:Y14)</f>
        <v>0</v>
      </c>
      <c r="AA14" s="21"/>
      <c r="AB14" s="21"/>
      <c r="AC14" s="21"/>
      <c r="AD14" s="22">
        <f t="shared" ref="AD14:AD16" si="0">SUM(AA14:AC14)</f>
        <v>0</v>
      </c>
      <c r="AE14" s="21"/>
      <c r="AF14" s="21"/>
      <c r="AG14" s="21"/>
      <c r="AH14" s="22">
        <f>SUM(AE14:AG14)</f>
        <v>0</v>
      </c>
      <c r="AI14" s="21"/>
      <c r="AJ14" s="21"/>
      <c r="AK14" s="21"/>
      <c r="AL14" s="22">
        <f>SUM(AI14:AK14)</f>
        <v>0</v>
      </c>
      <c r="AM14" s="20">
        <f>V14</f>
        <v>0</v>
      </c>
      <c r="AN14" s="22">
        <f>AM14*0.05</f>
        <v>0</v>
      </c>
      <c r="AO14" s="22">
        <f>AM14-AN14</f>
        <v>0</v>
      </c>
      <c r="AP14" s="22">
        <f>AT14+AX14+BB14+BF14</f>
        <v>0</v>
      </c>
      <c r="AQ14" s="21">
        <f>W14*0.95</f>
        <v>0</v>
      </c>
      <c r="AR14" s="21">
        <f>X14*0.95</f>
        <v>0</v>
      </c>
      <c r="AS14" s="21">
        <f>Y14*0.95</f>
        <v>0</v>
      </c>
      <c r="AT14" s="22">
        <f>SUM(AQ14:AS14)</f>
        <v>0</v>
      </c>
      <c r="AU14" s="21">
        <f>AA14*0.95</f>
        <v>0</v>
      </c>
      <c r="AV14" s="21">
        <f>AB14*0.95</f>
        <v>0</v>
      </c>
      <c r="AW14" s="21">
        <f>AC14*0.95</f>
        <v>0</v>
      </c>
      <c r="AX14" s="22">
        <f>SUM(AU14:AW14)</f>
        <v>0</v>
      </c>
      <c r="AY14" s="21">
        <f>AE14*0.95</f>
        <v>0</v>
      </c>
      <c r="AZ14" s="21">
        <f>AF14*0.95</f>
        <v>0</v>
      </c>
      <c r="BA14" s="21">
        <f>AG14*0.95</f>
        <v>0</v>
      </c>
      <c r="BB14" s="22">
        <f>SUM(AY14:BA14)</f>
        <v>0</v>
      </c>
      <c r="BC14" s="21">
        <f>AI14*0.95</f>
        <v>0</v>
      </c>
      <c r="BD14" s="21">
        <f>AJ14*0.95</f>
        <v>0</v>
      </c>
      <c r="BE14" s="21">
        <f>AK14*0.95</f>
        <v>0</v>
      </c>
      <c r="BF14" s="22">
        <f>SUM(BC14:BE14)</f>
        <v>0</v>
      </c>
      <c r="BG14" s="23"/>
    </row>
    <row r="15" spans="1:59" ht="30" customHeight="1" x14ac:dyDescent="0.25">
      <c r="A15" s="24"/>
      <c r="B15" s="15"/>
      <c r="C15" s="16"/>
      <c r="D15" s="17"/>
      <c r="E15" s="18"/>
      <c r="F15" s="18"/>
      <c r="G15" s="18"/>
      <c r="H15" s="19">
        <f t="shared" ref="H15:H17" si="1">SUM(E15:G15)</f>
        <v>0</v>
      </c>
      <c r="I15" s="18"/>
      <c r="J15" s="18"/>
      <c r="K15" s="18"/>
      <c r="L15" s="19">
        <f t="shared" ref="L15:L16" si="2">SUM(I15:K15)</f>
        <v>0</v>
      </c>
      <c r="M15" s="18"/>
      <c r="N15" s="18"/>
      <c r="O15" s="18"/>
      <c r="P15" s="19">
        <f t="shared" ref="P15:P16" si="3">SUM(M15:O15)</f>
        <v>0</v>
      </c>
      <c r="Q15" s="18"/>
      <c r="R15" s="18"/>
      <c r="S15" s="18"/>
      <c r="T15" s="19">
        <f t="shared" ref="T15:T16" si="4">SUM(Q15:S15)</f>
        <v>0</v>
      </c>
      <c r="U15" s="19">
        <f t="shared" ref="U15:U16" si="5">H15+L15+P15+T15</f>
        <v>0</v>
      </c>
      <c r="V15" s="20">
        <f t="shared" ref="V15:V16" si="6">Z15+AD15+AH15+AL15</f>
        <v>0</v>
      </c>
      <c r="W15" s="21"/>
      <c r="X15" s="21"/>
      <c r="Y15" s="21"/>
      <c r="Z15" s="22">
        <f t="shared" ref="Z15:Z16" si="7">SUM(W15:Y15)</f>
        <v>0</v>
      </c>
      <c r="AA15" s="21"/>
      <c r="AB15" s="21"/>
      <c r="AC15" s="21"/>
      <c r="AD15" s="22">
        <f t="shared" si="0"/>
        <v>0</v>
      </c>
      <c r="AE15" s="21"/>
      <c r="AF15" s="21"/>
      <c r="AG15" s="21"/>
      <c r="AH15" s="22">
        <f t="shared" ref="AH15:AH16" si="8">SUM(AE15:AG15)</f>
        <v>0</v>
      </c>
      <c r="AI15" s="21"/>
      <c r="AJ15" s="21"/>
      <c r="AK15" s="21"/>
      <c r="AL15" s="22">
        <f t="shared" ref="AL15:AL16" si="9">SUM(AI15:AK15)</f>
        <v>0</v>
      </c>
      <c r="AM15" s="20">
        <f t="shared" ref="AM15:AM16" si="10">V15</f>
        <v>0</v>
      </c>
      <c r="AN15" s="22">
        <f t="shared" ref="AN15:AN16" si="11">AM15*0.05</f>
        <v>0</v>
      </c>
      <c r="AO15" s="22">
        <f t="shared" ref="AO15:AO16" si="12">AM15-AN15</f>
        <v>0</v>
      </c>
      <c r="AP15" s="22">
        <f t="shared" ref="AP15:AP16" si="13">AT15+AX15+BB15+BF15</f>
        <v>0</v>
      </c>
      <c r="AQ15" s="21">
        <f t="shared" ref="AQ15:AS16" si="14">W15*0.95</f>
        <v>0</v>
      </c>
      <c r="AR15" s="21">
        <f t="shared" si="14"/>
        <v>0</v>
      </c>
      <c r="AS15" s="21">
        <f t="shared" si="14"/>
        <v>0</v>
      </c>
      <c r="AT15" s="22">
        <f t="shared" ref="AT15:AT16" si="15">SUM(AQ15:AS15)</f>
        <v>0</v>
      </c>
      <c r="AU15" s="21">
        <f t="shared" ref="AU15:AW16" si="16">AA15*0.95</f>
        <v>0</v>
      </c>
      <c r="AV15" s="21">
        <f t="shared" si="16"/>
        <v>0</v>
      </c>
      <c r="AW15" s="21">
        <f t="shared" si="16"/>
        <v>0</v>
      </c>
      <c r="AX15" s="22">
        <f t="shared" ref="AX15:AX16" si="17">SUM(AU15:AW15)</f>
        <v>0</v>
      </c>
      <c r="AY15" s="21">
        <f t="shared" ref="AY15:BA16" si="18">AE15*0.95</f>
        <v>0</v>
      </c>
      <c r="AZ15" s="21">
        <f t="shared" si="18"/>
        <v>0</v>
      </c>
      <c r="BA15" s="21">
        <f t="shared" si="18"/>
        <v>0</v>
      </c>
      <c r="BB15" s="22">
        <f t="shared" ref="BB15:BB16" si="19">SUM(AY15:BA15)</f>
        <v>0</v>
      </c>
      <c r="BC15" s="21">
        <f t="shared" ref="BC15:BE16" si="20">AI15*0.95</f>
        <v>0</v>
      </c>
      <c r="BD15" s="21">
        <f t="shared" si="20"/>
        <v>0</v>
      </c>
      <c r="BE15" s="21">
        <f t="shared" si="20"/>
        <v>0</v>
      </c>
      <c r="BF15" s="22">
        <f t="shared" ref="BF15:BF16" si="21">SUM(BC15:BE15)</f>
        <v>0</v>
      </c>
      <c r="BG15" s="23"/>
    </row>
    <row r="16" spans="1:59" ht="30" customHeight="1" x14ac:dyDescent="0.25">
      <c r="A16" s="24"/>
      <c r="B16" s="15"/>
      <c r="C16" s="16"/>
      <c r="D16" s="17"/>
      <c r="E16" s="18"/>
      <c r="F16" s="18"/>
      <c r="G16" s="18"/>
      <c r="H16" s="19">
        <f t="shared" si="1"/>
        <v>0</v>
      </c>
      <c r="I16" s="18"/>
      <c r="J16" s="18"/>
      <c r="K16" s="18"/>
      <c r="L16" s="19">
        <f t="shared" si="2"/>
        <v>0</v>
      </c>
      <c r="M16" s="18"/>
      <c r="N16" s="18"/>
      <c r="O16" s="18"/>
      <c r="P16" s="19">
        <f t="shared" si="3"/>
        <v>0</v>
      </c>
      <c r="Q16" s="18"/>
      <c r="R16" s="18"/>
      <c r="S16" s="18"/>
      <c r="T16" s="19">
        <f t="shared" si="4"/>
        <v>0</v>
      </c>
      <c r="U16" s="19">
        <f t="shared" si="5"/>
        <v>0</v>
      </c>
      <c r="V16" s="20">
        <f t="shared" si="6"/>
        <v>0</v>
      </c>
      <c r="W16" s="21"/>
      <c r="X16" s="21"/>
      <c r="Y16" s="21"/>
      <c r="Z16" s="22">
        <f t="shared" si="7"/>
        <v>0</v>
      </c>
      <c r="AA16" s="21"/>
      <c r="AB16" s="21"/>
      <c r="AC16" s="21"/>
      <c r="AD16" s="22">
        <f t="shared" si="0"/>
        <v>0</v>
      </c>
      <c r="AE16" s="21"/>
      <c r="AF16" s="21"/>
      <c r="AG16" s="21"/>
      <c r="AH16" s="22">
        <f t="shared" si="8"/>
        <v>0</v>
      </c>
      <c r="AI16" s="21"/>
      <c r="AJ16" s="21"/>
      <c r="AK16" s="21"/>
      <c r="AL16" s="22">
        <f t="shared" si="9"/>
        <v>0</v>
      </c>
      <c r="AM16" s="20">
        <f t="shared" si="10"/>
        <v>0</v>
      </c>
      <c r="AN16" s="22">
        <f t="shared" si="11"/>
        <v>0</v>
      </c>
      <c r="AO16" s="22">
        <f t="shared" si="12"/>
        <v>0</v>
      </c>
      <c r="AP16" s="22">
        <f t="shared" si="13"/>
        <v>0</v>
      </c>
      <c r="AQ16" s="21">
        <f t="shared" si="14"/>
        <v>0</v>
      </c>
      <c r="AR16" s="21">
        <f t="shared" si="14"/>
        <v>0</v>
      </c>
      <c r="AS16" s="21">
        <f t="shared" si="14"/>
        <v>0</v>
      </c>
      <c r="AT16" s="22">
        <f t="shared" si="15"/>
        <v>0</v>
      </c>
      <c r="AU16" s="21">
        <f t="shared" si="16"/>
        <v>0</v>
      </c>
      <c r="AV16" s="21">
        <f t="shared" si="16"/>
        <v>0</v>
      </c>
      <c r="AW16" s="21">
        <f t="shared" si="16"/>
        <v>0</v>
      </c>
      <c r="AX16" s="22">
        <f t="shared" si="17"/>
        <v>0</v>
      </c>
      <c r="AY16" s="21">
        <f t="shared" si="18"/>
        <v>0</v>
      </c>
      <c r="AZ16" s="21">
        <f t="shared" si="18"/>
        <v>0</v>
      </c>
      <c r="BA16" s="21">
        <f t="shared" si="18"/>
        <v>0</v>
      </c>
      <c r="BB16" s="22">
        <f t="shared" si="19"/>
        <v>0</v>
      </c>
      <c r="BC16" s="21">
        <f t="shared" si="20"/>
        <v>0</v>
      </c>
      <c r="BD16" s="21">
        <f t="shared" si="20"/>
        <v>0</v>
      </c>
      <c r="BE16" s="21">
        <f t="shared" si="20"/>
        <v>0</v>
      </c>
      <c r="BF16" s="22">
        <f t="shared" si="21"/>
        <v>0</v>
      </c>
      <c r="BG16" s="23"/>
    </row>
    <row r="17" spans="1:59" ht="30" customHeight="1" x14ac:dyDescent="0.25">
      <c r="A17" s="24"/>
      <c r="B17" s="15"/>
      <c r="C17" s="16"/>
      <c r="D17" s="17"/>
      <c r="E17" s="18"/>
      <c r="F17" s="18"/>
      <c r="G17" s="18"/>
      <c r="H17" s="19">
        <f t="shared" si="1"/>
        <v>0</v>
      </c>
      <c r="I17" s="18"/>
      <c r="J17" s="18"/>
      <c r="K17" s="18"/>
      <c r="L17" s="19"/>
      <c r="M17" s="18"/>
      <c r="N17" s="18"/>
      <c r="O17" s="18"/>
      <c r="P17" s="19"/>
      <c r="Q17" s="18"/>
      <c r="R17" s="18"/>
      <c r="S17" s="18"/>
      <c r="T17" s="19"/>
      <c r="U17" s="19"/>
      <c r="V17" s="20"/>
      <c r="W17" s="21"/>
      <c r="X17" s="21"/>
      <c r="Y17" s="21"/>
      <c r="Z17" s="22"/>
      <c r="AA17" s="21"/>
      <c r="AB17" s="21"/>
      <c r="AC17" s="21"/>
      <c r="AD17" s="22"/>
      <c r="AE17" s="21"/>
      <c r="AF17" s="21"/>
      <c r="AG17" s="21"/>
      <c r="AH17" s="22"/>
      <c r="AI17" s="21"/>
      <c r="AJ17" s="21"/>
      <c r="AK17" s="21"/>
      <c r="AL17" s="22"/>
      <c r="AM17" s="20"/>
      <c r="AN17" s="22"/>
      <c r="AO17" s="22"/>
      <c r="AP17" s="22"/>
      <c r="AQ17" s="21"/>
      <c r="AR17" s="21"/>
      <c r="AS17" s="21"/>
      <c r="AT17" s="22"/>
      <c r="AU17" s="21"/>
      <c r="AV17" s="21"/>
      <c r="AW17" s="21"/>
      <c r="AX17" s="22"/>
      <c r="AY17" s="21"/>
      <c r="AZ17" s="21"/>
      <c r="BA17" s="21"/>
      <c r="BB17" s="22"/>
      <c r="BC17" s="21"/>
      <c r="BD17" s="21"/>
      <c r="BE17" s="21"/>
      <c r="BF17" s="22"/>
      <c r="BG17" s="23"/>
    </row>
    <row r="18" spans="1:59" ht="30" customHeight="1" x14ac:dyDescent="0.25">
      <c r="A18" s="24"/>
      <c r="B18" s="15"/>
      <c r="C18" s="16"/>
      <c r="D18" s="17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9"/>
      <c r="Q18" s="18"/>
      <c r="R18" s="18"/>
      <c r="S18" s="18"/>
      <c r="T18" s="19"/>
      <c r="U18" s="19"/>
      <c r="V18" s="20"/>
      <c r="W18" s="21"/>
      <c r="X18" s="21"/>
      <c r="Y18" s="21"/>
      <c r="Z18" s="22"/>
      <c r="AA18" s="21"/>
      <c r="AB18" s="21"/>
      <c r="AC18" s="21"/>
      <c r="AD18" s="22"/>
      <c r="AE18" s="21"/>
      <c r="AF18" s="21"/>
      <c r="AG18" s="21"/>
      <c r="AH18" s="22"/>
      <c r="AI18" s="21"/>
      <c r="AJ18" s="21"/>
      <c r="AK18" s="21"/>
      <c r="AL18" s="22"/>
      <c r="AM18" s="20"/>
      <c r="AN18" s="22"/>
      <c r="AO18" s="22"/>
      <c r="AP18" s="22"/>
      <c r="AQ18" s="21"/>
      <c r="AR18" s="21"/>
      <c r="AS18" s="21"/>
      <c r="AT18" s="22"/>
      <c r="AU18" s="21"/>
      <c r="AV18" s="21"/>
      <c r="AW18" s="21"/>
      <c r="AX18" s="22"/>
      <c r="AY18" s="21"/>
      <c r="AZ18" s="21"/>
      <c r="BA18" s="21"/>
      <c r="BB18" s="22"/>
      <c r="BC18" s="21"/>
      <c r="BD18" s="21"/>
      <c r="BE18" s="21"/>
      <c r="BF18" s="22"/>
      <c r="BG18" s="23"/>
    </row>
    <row r="19" spans="1:59" s="32" customFormat="1" ht="18.75" customHeight="1" x14ac:dyDescent="0.25">
      <c r="A19" s="25" t="s">
        <v>84</v>
      </c>
      <c r="B19" s="26"/>
      <c r="C19" s="27"/>
      <c r="D19" s="28"/>
      <c r="E19" s="29">
        <f t="shared" ref="E19:J19" si="22">SUM(E14:E17)</f>
        <v>0</v>
      </c>
      <c r="F19" s="29">
        <f t="shared" si="22"/>
        <v>0</v>
      </c>
      <c r="G19" s="29">
        <f t="shared" si="22"/>
        <v>0</v>
      </c>
      <c r="H19" s="29">
        <f t="shared" si="22"/>
        <v>0</v>
      </c>
      <c r="I19" s="29">
        <f t="shared" si="22"/>
        <v>0</v>
      </c>
      <c r="J19" s="29">
        <f t="shared" si="22"/>
        <v>0</v>
      </c>
      <c r="K19" s="29"/>
      <c r="L19" s="29">
        <f>SUM(L14:L17)</f>
        <v>0</v>
      </c>
      <c r="M19" s="29">
        <f>SUM(M14:M17)</f>
        <v>0</v>
      </c>
      <c r="N19" s="29"/>
      <c r="O19" s="29"/>
      <c r="P19" s="29">
        <f t="shared" ref="P19:BF19" si="23">SUM(P14:P17)</f>
        <v>0</v>
      </c>
      <c r="Q19" s="29">
        <f t="shared" si="23"/>
        <v>0</v>
      </c>
      <c r="R19" s="29">
        <f t="shared" si="23"/>
        <v>0</v>
      </c>
      <c r="S19" s="29">
        <f t="shared" si="23"/>
        <v>0</v>
      </c>
      <c r="T19" s="29">
        <f t="shared" si="23"/>
        <v>0</v>
      </c>
      <c r="U19" s="29">
        <f t="shared" si="23"/>
        <v>0</v>
      </c>
      <c r="V19" s="30">
        <f t="shared" si="23"/>
        <v>0</v>
      </c>
      <c r="W19" s="29">
        <f t="shared" si="23"/>
        <v>0</v>
      </c>
      <c r="X19" s="29">
        <f t="shared" si="23"/>
        <v>0</v>
      </c>
      <c r="Y19" s="29">
        <f t="shared" si="23"/>
        <v>0</v>
      </c>
      <c r="Z19" s="29">
        <f t="shared" si="23"/>
        <v>0</v>
      </c>
      <c r="AA19" s="29">
        <f t="shared" si="23"/>
        <v>0</v>
      </c>
      <c r="AB19" s="29">
        <f t="shared" si="23"/>
        <v>0</v>
      </c>
      <c r="AC19" s="29">
        <f t="shared" si="23"/>
        <v>0</v>
      </c>
      <c r="AD19" s="29">
        <f t="shared" si="23"/>
        <v>0</v>
      </c>
      <c r="AE19" s="29">
        <f t="shared" si="23"/>
        <v>0</v>
      </c>
      <c r="AF19" s="29">
        <f t="shared" si="23"/>
        <v>0</v>
      </c>
      <c r="AG19" s="29">
        <f t="shared" si="23"/>
        <v>0</v>
      </c>
      <c r="AH19" s="29">
        <f t="shared" si="23"/>
        <v>0</v>
      </c>
      <c r="AI19" s="29">
        <f t="shared" si="23"/>
        <v>0</v>
      </c>
      <c r="AJ19" s="29">
        <f t="shared" si="23"/>
        <v>0</v>
      </c>
      <c r="AK19" s="29">
        <f t="shared" si="23"/>
        <v>0</v>
      </c>
      <c r="AL19" s="29">
        <f t="shared" si="23"/>
        <v>0</v>
      </c>
      <c r="AM19" s="30">
        <f t="shared" si="23"/>
        <v>0</v>
      </c>
      <c r="AN19" s="29">
        <f t="shared" si="23"/>
        <v>0</v>
      </c>
      <c r="AO19" s="29">
        <f t="shared" si="23"/>
        <v>0</v>
      </c>
      <c r="AP19" s="29">
        <f t="shared" si="23"/>
        <v>0</v>
      </c>
      <c r="AQ19" s="29">
        <f t="shared" si="23"/>
        <v>0</v>
      </c>
      <c r="AR19" s="29">
        <f t="shared" si="23"/>
        <v>0</v>
      </c>
      <c r="AS19" s="29">
        <f t="shared" si="23"/>
        <v>0</v>
      </c>
      <c r="AT19" s="29">
        <f t="shared" si="23"/>
        <v>0</v>
      </c>
      <c r="AU19" s="29">
        <f t="shared" si="23"/>
        <v>0</v>
      </c>
      <c r="AV19" s="29">
        <f t="shared" si="23"/>
        <v>0</v>
      </c>
      <c r="AW19" s="29">
        <f t="shared" si="23"/>
        <v>0</v>
      </c>
      <c r="AX19" s="29">
        <f t="shared" si="23"/>
        <v>0</v>
      </c>
      <c r="AY19" s="29">
        <f t="shared" si="23"/>
        <v>0</v>
      </c>
      <c r="AZ19" s="29">
        <f t="shared" si="23"/>
        <v>0</v>
      </c>
      <c r="BA19" s="29">
        <f t="shared" si="23"/>
        <v>0</v>
      </c>
      <c r="BB19" s="29">
        <f t="shared" si="23"/>
        <v>0</v>
      </c>
      <c r="BC19" s="29">
        <f t="shared" si="23"/>
        <v>0</v>
      </c>
      <c r="BD19" s="29">
        <f t="shared" si="23"/>
        <v>0</v>
      </c>
      <c r="BE19" s="29">
        <f t="shared" si="23"/>
        <v>0</v>
      </c>
      <c r="BF19" s="29">
        <f t="shared" si="23"/>
        <v>0</v>
      </c>
      <c r="BG19" s="31"/>
    </row>
    <row r="20" spans="1:59" ht="15" customHeight="1" x14ac:dyDescent="0.25">
      <c r="A20" s="33"/>
      <c r="B20" s="34"/>
      <c r="C20" s="35"/>
      <c r="D20" s="34"/>
      <c r="E20" s="36"/>
      <c r="F20" s="36"/>
      <c r="G20" s="36"/>
      <c r="H20" s="37"/>
      <c r="I20" s="36"/>
      <c r="J20" s="36"/>
      <c r="K20" s="36"/>
      <c r="L20" s="37"/>
      <c r="M20" s="36"/>
      <c r="N20" s="36"/>
      <c r="O20" s="36"/>
      <c r="P20" s="37"/>
      <c r="Q20" s="36"/>
      <c r="R20" s="36"/>
      <c r="S20" s="36"/>
      <c r="T20" s="37"/>
      <c r="U20" s="37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8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</row>
    <row r="21" spans="1:59" ht="17.25" customHeight="1" x14ac:dyDescent="0.25">
      <c r="A21" s="40"/>
      <c r="B21" s="40" t="s">
        <v>85</v>
      </c>
      <c r="C21" s="41"/>
      <c r="D21" s="40" t="s">
        <v>86</v>
      </c>
      <c r="F21" s="40"/>
      <c r="G21" s="40" t="s">
        <v>87</v>
      </c>
      <c r="H21" s="40"/>
      <c r="I21" s="40"/>
      <c r="J21" s="40"/>
      <c r="K21" s="40" t="s">
        <v>88</v>
      </c>
      <c r="L21" s="40"/>
      <c r="M21" s="40"/>
      <c r="N21" s="4"/>
      <c r="O21" s="4"/>
      <c r="P21" s="4"/>
      <c r="Q21" s="4"/>
      <c r="R21" s="4"/>
      <c r="S21" s="4"/>
      <c r="T21" s="4"/>
      <c r="U21" s="4"/>
      <c r="V21" s="5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59" ht="16.5" customHeight="1" thickBot="1" x14ac:dyDescent="0.3">
      <c r="C22" s="42"/>
      <c r="F22" s="4"/>
      <c r="G22" s="4"/>
      <c r="H22" s="4"/>
      <c r="I22" s="4"/>
      <c r="J22" s="4"/>
      <c r="K22" s="4"/>
      <c r="L22" s="4"/>
      <c r="M22" s="4"/>
      <c r="V22" s="43"/>
      <c r="W22" s="44"/>
      <c r="AF22" s="45"/>
    </row>
    <row r="23" spans="1:59" ht="16.5" customHeight="1" thickBot="1" x14ac:dyDescent="0.3">
      <c r="C23" s="42"/>
      <c r="F23" s="4"/>
      <c r="G23" s="4"/>
      <c r="H23" s="4"/>
      <c r="I23" s="4"/>
      <c r="J23" s="4"/>
      <c r="K23" s="4"/>
      <c r="L23" s="4"/>
      <c r="M23" s="4"/>
      <c r="V23" s="43"/>
      <c r="W23" s="44"/>
      <c r="X23" s="46"/>
      <c r="AF23" s="45"/>
    </row>
    <row r="24" spans="1:59" s="2" customFormat="1" ht="16.5" customHeight="1" x14ac:dyDescent="0.25">
      <c r="A24" s="49"/>
      <c r="B24" s="49"/>
      <c r="C24" s="42"/>
      <c r="D24" s="49"/>
      <c r="E24" s="1"/>
      <c r="F24" s="48"/>
      <c r="G24" s="112"/>
      <c r="H24" s="112"/>
      <c r="I24" s="112"/>
      <c r="J24" s="112"/>
      <c r="K24" s="112"/>
      <c r="L24" s="48"/>
      <c r="M24" s="48"/>
      <c r="O24" s="1"/>
      <c r="Q24" s="1"/>
      <c r="S24" s="1"/>
      <c r="T24" s="1"/>
      <c r="U24" s="1"/>
      <c r="V24" s="43"/>
      <c r="W24" s="44"/>
      <c r="X24" s="1"/>
      <c r="Z24" s="1"/>
      <c r="AA24" s="1"/>
      <c r="AB24" s="1"/>
      <c r="AD24" s="1"/>
      <c r="AF24" s="45"/>
      <c r="AH24" s="1"/>
      <c r="AJ24" s="1"/>
      <c r="AL24" s="4"/>
      <c r="AM24" s="5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6"/>
    </row>
    <row r="25" spans="1:59" s="2" customFormat="1" ht="16.5" customHeight="1" x14ac:dyDescent="0.25">
      <c r="A25" s="49"/>
      <c r="B25" s="49"/>
      <c r="C25" s="42"/>
      <c r="D25" s="49"/>
      <c r="E25" s="1"/>
      <c r="F25" s="48"/>
      <c r="G25" s="112"/>
      <c r="H25" s="112"/>
      <c r="I25" s="112"/>
      <c r="J25" s="112"/>
      <c r="K25" s="112"/>
      <c r="L25" s="48"/>
      <c r="M25" s="48"/>
      <c r="O25" s="1"/>
      <c r="Q25" s="1"/>
      <c r="S25" s="1"/>
      <c r="T25" s="1"/>
      <c r="U25" s="1"/>
      <c r="V25" s="43"/>
      <c r="W25" s="44"/>
      <c r="X25" s="1"/>
      <c r="Z25" s="1"/>
      <c r="AA25" s="1"/>
      <c r="AB25" s="1"/>
      <c r="AD25" s="1"/>
      <c r="AF25" s="45"/>
      <c r="AH25" s="1"/>
      <c r="AJ25" s="1"/>
      <c r="AL25" s="4"/>
      <c r="AM25" s="5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6"/>
    </row>
    <row r="26" spans="1:59" s="2" customFormat="1" ht="15" customHeight="1" x14ac:dyDescent="0.25">
      <c r="A26" s="40"/>
      <c r="B26" s="40" t="s">
        <v>89</v>
      </c>
      <c r="C26" s="42"/>
      <c r="D26" s="40" t="s">
        <v>90</v>
      </c>
      <c r="E26" s="1"/>
      <c r="F26" s="4"/>
      <c r="G26" s="40" t="s">
        <v>169</v>
      </c>
      <c r="H26" s="4"/>
      <c r="I26" s="4"/>
      <c r="J26" s="40"/>
      <c r="K26" s="4"/>
      <c r="L26" s="4"/>
      <c r="M26" s="4"/>
      <c r="O26" s="1"/>
      <c r="Q26" s="1"/>
      <c r="S26" s="1"/>
      <c r="T26" s="1"/>
      <c r="U26" s="1"/>
      <c r="V26" s="3"/>
      <c r="X26" s="1"/>
      <c r="Z26" s="1"/>
      <c r="AA26" s="1"/>
      <c r="AB26" s="1"/>
      <c r="AD26" s="1"/>
      <c r="AF26" s="1"/>
      <c r="AH26" s="1"/>
      <c r="AJ26" s="1"/>
      <c r="AL26" s="4"/>
      <c r="AM26" s="5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6"/>
    </row>
    <row r="27" spans="1:59" s="2" customFormat="1" ht="15" customHeight="1" x14ac:dyDescent="0.25">
      <c r="A27" s="4"/>
      <c r="B27" s="4" t="s">
        <v>91</v>
      </c>
      <c r="C27" s="42"/>
      <c r="D27" s="4" t="s">
        <v>92</v>
      </c>
      <c r="E27" s="1"/>
      <c r="F27" s="48"/>
      <c r="G27" s="4" t="s">
        <v>93</v>
      </c>
      <c r="H27" s="4"/>
      <c r="I27" s="4"/>
      <c r="J27" s="4"/>
      <c r="K27" s="48"/>
      <c r="L27" s="48"/>
      <c r="M27" s="4"/>
      <c r="O27" s="1"/>
      <c r="Q27" s="1"/>
      <c r="S27" s="1"/>
      <c r="T27" s="1"/>
      <c r="U27" s="1"/>
      <c r="V27" s="3"/>
      <c r="X27" s="1"/>
      <c r="Z27" s="1"/>
      <c r="AA27" s="1"/>
      <c r="AB27" s="1"/>
      <c r="AD27" s="1"/>
      <c r="AF27" s="1"/>
      <c r="AH27" s="1"/>
      <c r="AJ27" s="1"/>
      <c r="AL27" s="4"/>
      <c r="AM27" s="5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6"/>
    </row>
    <row r="28" spans="1:59" s="2" customFormat="1" ht="15" customHeight="1" x14ac:dyDescent="0.25">
      <c r="A28" s="4"/>
      <c r="B28" s="4" t="s">
        <v>94</v>
      </c>
      <c r="C28" s="4"/>
      <c r="D28" s="4" t="s">
        <v>95</v>
      </c>
      <c r="E28" s="1"/>
      <c r="G28" s="4" t="s">
        <v>95</v>
      </c>
      <c r="I28" s="1"/>
      <c r="K28" s="1"/>
      <c r="M28" s="1"/>
      <c r="O28" s="1"/>
      <c r="Q28" s="1"/>
      <c r="S28" s="1"/>
      <c r="T28" s="1"/>
      <c r="U28" s="1"/>
      <c r="V28" s="3"/>
      <c r="X28" s="1"/>
      <c r="Z28" s="1"/>
      <c r="AA28" s="1"/>
      <c r="AB28" s="1"/>
      <c r="AD28" s="1"/>
      <c r="AF28" s="1"/>
      <c r="AH28" s="1"/>
      <c r="AJ28" s="1"/>
      <c r="AL28" s="4"/>
      <c r="AM28" s="5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6"/>
    </row>
    <row r="33" spans="1:59" s="2" customFormat="1" ht="15" customHeight="1" x14ac:dyDescent="0.25">
      <c r="A33" s="4"/>
      <c r="B33" s="40" t="s">
        <v>110</v>
      </c>
      <c r="C33" s="4"/>
      <c r="D33" s="4"/>
      <c r="E33" s="1"/>
      <c r="G33" s="1"/>
      <c r="I33" s="1"/>
      <c r="K33" s="1"/>
      <c r="M33" s="1"/>
      <c r="O33" s="1"/>
      <c r="Q33" s="1"/>
      <c r="S33" s="1"/>
      <c r="T33" s="1"/>
      <c r="U33" s="1"/>
      <c r="V33" s="3"/>
      <c r="X33" s="1"/>
      <c r="Z33" s="1"/>
      <c r="AA33" s="1"/>
      <c r="AB33" s="1"/>
      <c r="AD33" s="1"/>
      <c r="AF33" s="1"/>
      <c r="AH33" s="1"/>
      <c r="AJ33" s="1"/>
      <c r="AL33" s="4"/>
      <c r="AM33" s="5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6"/>
    </row>
    <row r="34" spans="1:59" s="2" customFormat="1" ht="15" customHeight="1" x14ac:dyDescent="0.25">
      <c r="A34" s="4"/>
      <c r="B34" s="40" t="s">
        <v>107</v>
      </c>
      <c r="C34" s="4"/>
      <c r="D34" s="4"/>
      <c r="E34" s="1"/>
      <c r="G34" s="1"/>
      <c r="I34" s="1"/>
      <c r="K34" s="1"/>
      <c r="M34" s="1"/>
      <c r="O34" s="1"/>
      <c r="Q34" s="1"/>
      <c r="S34" s="1"/>
      <c r="T34" s="1"/>
      <c r="U34" s="1"/>
      <c r="V34" s="3"/>
      <c r="X34" s="1"/>
      <c r="Z34" s="1"/>
      <c r="AA34" s="1"/>
      <c r="AB34" s="1"/>
      <c r="AD34" s="1"/>
      <c r="AF34" s="1"/>
      <c r="AH34" s="1"/>
      <c r="AJ34" s="1"/>
      <c r="AL34" s="4"/>
      <c r="AM34" s="5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6"/>
    </row>
    <row r="35" spans="1:59" s="2" customFormat="1" ht="15" customHeight="1" x14ac:dyDescent="0.25">
      <c r="A35" s="52"/>
      <c r="B35" s="40"/>
      <c r="C35" s="4"/>
      <c r="D35" s="4"/>
      <c r="E35" s="1"/>
      <c r="G35" s="1"/>
      <c r="I35" s="1"/>
      <c r="K35" s="1"/>
      <c r="M35" s="1"/>
      <c r="O35" s="1"/>
      <c r="Q35" s="1"/>
      <c r="S35" s="1"/>
      <c r="T35" s="1"/>
      <c r="U35" s="1"/>
      <c r="V35" s="3"/>
      <c r="X35" s="1"/>
      <c r="Z35" s="1"/>
      <c r="AA35" s="1"/>
      <c r="AB35" s="1"/>
      <c r="AD35" s="1"/>
      <c r="AF35" s="1"/>
      <c r="AH35" s="1"/>
      <c r="AJ35" s="1"/>
      <c r="AL35" s="4"/>
      <c r="AM35" s="5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6"/>
    </row>
    <row r="36" spans="1:59" s="2" customFormat="1" ht="15" customHeight="1" x14ac:dyDescent="0.25">
      <c r="A36" s="4"/>
      <c r="B36" s="40" t="s">
        <v>109</v>
      </c>
      <c r="C36" s="4"/>
      <c r="D36" s="4"/>
      <c r="E36" s="1"/>
      <c r="G36" s="1"/>
      <c r="I36" s="1"/>
      <c r="K36" s="1"/>
      <c r="M36" s="1"/>
      <c r="O36" s="1"/>
      <c r="Q36" s="1"/>
      <c r="S36" s="1"/>
      <c r="T36" s="1"/>
      <c r="U36" s="1"/>
      <c r="V36" s="3"/>
      <c r="X36" s="1"/>
      <c r="Z36" s="1"/>
      <c r="AA36" s="1"/>
      <c r="AB36" s="1"/>
      <c r="AD36" s="1"/>
      <c r="AF36" s="1"/>
      <c r="AH36" s="1"/>
      <c r="AJ36" s="1"/>
      <c r="AL36" s="4"/>
      <c r="AM36" s="5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6"/>
    </row>
    <row r="37" spans="1:59" s="2" customFormat="1" ht="15" customHeight="1" x14ac:dyDescent="0.25">
      <c r="A37" s="4"/>
      <c r="B37" s="40" t="s">
        <v>111</v>
      </c>
      <c r="C37" s="4"/>
      <c r="D37" s="4"/>
      <c r="E37" s="1"/>
      <c r="G37" s="1"/>
      <c r="I37" s="1"/>
      <c r="K37" s="1"/>
      <c r="M37" s="1"/>
      <c r="O37" s="1"/>
      <c r="Q37" s="1"/>
      <c r="S37" s="1"/>
      <c r="T37" s="1"/>
      <c r="U37" s="1"/>
      <c r="V37" s="3"/>
      <c r="X37" s="1"/>
      <c r="Z37" s="1"/>
      <c r="AA37" s="1"/>
      <c r="AB37" s="1"/>
      <c r="AD37" s="1"/>
      <c r="AF37" s="1"/>
      <c r="AH37" s="1"/>
      <c r="AJ37" s="1"/>
      <c r="AL37" s="4"/>
      <c r="AM37" s="5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6"/>
    </row>
    <row r="38" spans="1:59" s="2" customFormat="1" ht="15" customHeight="1" x14ac:dyDescent="0.25">
      <c r="A38" s="4"/>
      <c r="B38" s="40" t="s">
        <v>112</v>
      </c>
      <c r="C38" s="4"/>
      <c r="D38" s="4"/>
      <c r="E38" s="1"/>
      <c r="G38" s="1"/>
      <c r="I38" s="1"/>
      <c r="K38" s="1"/>
      <c r="M38" s="1"/>
      <c r="O38" s="1"/>
      <c r="Q38" s="1"/>
      <c r="S38" s="1"/>
      <c r="T38" s="1"/>
      <c r="U38" s="1"/>
      <c r="V38" s="3"/>
      <c r="X38" s="1"/>
      <c r="Z38" s="1"/>
      <c r="AA38" s="1"/>
      <c r="AB38" s="1"/>
      <c r="AD38" s="1"/>
      <c r="AF38" s="1"/>
      <c r="AH38" s="1"/>
      <c r="AJ38" s="1"/>
      <c r="AL38" s="4"/>
      <c r="AM38" s="5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6"/>
    </row>
    <row r="39" spans="1:59" ht="15" customHeight="1" x14ac:dyDescent="0.25">
      <c r="B39" s="40" t="s">
        <v>168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G24:K24"/>
    <mergeCell ref="G25:K25"/>
    <mergeCell ref="BG10:BG12"/>
    <mergeCell ref="E11:H11"/>
    <mergeCell ref="I11:L11"/>
    <mergeCell ref="M11:P11"/>
    <mergeCell ref="Q11:T11"/>
    <mergeCell ref="U11:U12"/>
    <mergeCell ref="V11:V12"/>
    <mergeCell ref="W11:Z11"/>
    <mergeCell ref="AA11:AD11"/>
    <mergeCell ref="AE11:AH11"/>
    <mergeCell ref="E10:U10"/>
    <mergeCell ref="V10:AL10"/>
    <mergeCell ref="AM10:AM12"/>
    <mergeCell ref="AN10:AN12"/>
    <mergeCell ref="AO10:AO12"/>
    <mergeCell ref="AP10:BF10"/>
    <mergeCell ref="AI11:AL11"/>
    <mergeCell ref="AP11:AP12"/>
    <mergeCell ref="AQ11:AT11"/>
    <mergeCell ref="AU11:AX11"/>
    <mergeCell ref="AY11:BB11"/>
    <mergeCell ref="BC11:BF11"/>
    <mergeCell ref="A6:D6"/>
    <mergeCell ref="A8:D8"/>
    <mergeCell ref="A10:A12"/>
    <mergeCell ref="B10:B12"/>
    <mergeCell ref="C10:C12"/>
    <mergeCell ref="D10:D12"/>
    <mergeCell ref="A5:D5"/>
    <mergeCell ref="A1:D1"/>
    <mergeCell ref="A2:D2"/>
    <mergeCell ref="A3:D3"/>
    <mergeCell ref="E3:G3"/>
    <mergeCell ref="A4:D4"/>
  </mergeCells>
  <pageMargins left="0.7" right="0.7" top="0.75" bottom="0.75" header="0.3" footer="0.3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WFP form</vt:lpstr>
      <vt:lpstr> WFP form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admin</cp:lastModifiedBy>
  <dcterms:created xsi:type="dcterms:W3CDTF">2020-09-09T03:11:22Z</dcterms:created>
  <dcterms:modified xsi:type="dcterms:W3CDTF">2023-09-27T02:02:02Z</dcterms:modified>
</cp:coreProperties>
</file>